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124630a4dcfc76c7/KVSC 2024/2024 new booking form/"/>
    </mc:Choice>
  </mc:AlternateContent>
  <xr:revisionPtr revIDLastSave="5" documentId="8_{C07F7AE7-AD34-4227-95B6-DB0E8D3A42A7}" xr6:coauthVersionLast="47" xr6:coauthVersionMax="47" xr10:uidLastSave="{02AEFF3B-5059-43ED-9542-0FCA15039219}"/>
  <bookViews>
    <workbookView xWindow="28680" yWindow="-120" windowWidth="29040" windowHeight="15720" xr2:uid="{00000000-000D-0000-FFFF-FFFF00000000}"/>
  </bookViews>
  <sheets>
    <sheet name="Booking form" sheetId="1" r:id="rId1"/>
    <sheet name="Instructions" sheetId="5" r:id="rId2"/>
    <sheet name="EXAMPLE" sheetId="7" r:id="rId3"/>
    <sheet name="Day list" sheetId="4" state="hidden" r:id="rId4"/>
    <sheet name="Price list" sheetId="2" state="hidden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7" l="1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L26" i="7" s="1"/>
  <c r="J26" i="7"/>
  <c r="I26" i="7"/>
  <c r="H26" i="7"/>
  <c r="K25" i="7"/>
  <c r="L25" i="7" s="1"/>
  <c r="J25" i="7"/>
  <c r="I25" i="7"/>
  <c r="H25" i="7"/>
  <c r="K24" i="7"/>
  <c r="L24" i="7" s="1"/>
  <c r="J24" i="7"/>
  <c r="I24" i="7"/>
  <c r="H24" i="7"/>
  <c r="K23" i="7"/>
  <c r="L23" i="7" s="1"/>
  <c r="J23" i="7"/>
  <c r="I23" i="7"/>
  <c r="H23" i="7"/>
  <c r="K22" i="7"/>
  <c r="L22" i="7" s="1"/>
  <c r="J22" i="7"/>
  <c r="I22" i="7"/>
  <c r="H22" i="7"/>
  <c r="K21" i="7"/>
  <c r="J21" i="7"/>
  <c r="I21" i="7"/>
  <c r="H21" i="7"/>
  <c r="K20" i="7"/>
  <c r="L20" i="7" s="1"/>
  <c r="J20" i="7"/>
  <c r="I20" i="7"/>
  <c r="H20" i="7"/>
  <c r="K19" i="7"/>
  <c r="L19" i="7" s="1"/>
  <c r="J19" i="7"/>
  <c r="I19" i="7"/>
  <c r="H19" i="7"/>
  <c r="L18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L13" i="7" s="1"/>
  <c r="I13" i="7"/>
  <c r="H13" i="7"/>
  <c r="K12" i="7"/>
  <c r="J12" i="7"/>
  <c r="I12" i="7"/>
  <c r="H12" i="7"/>
  <c r="K11" i="7"/>
  <c r="J11" i="7"/>
  <c r="I11" i="7"/>
  <c r="H11" i="7"/>
  <c r="K10" i="7"/>
  <c r="L10" i="7" s="1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6" i="7"/>
  <c r="J6" i="7"/>
  <c r="I6" i="7"/>
  <c r="H6" i="7"/>
  <c r="I5" i="7"/>
  <c r="K5" i="7" s="1"/>
  <c r="H5" i="7"/>
  <c r="J5" i="7" s="1"/>
  <c r="K4" i="7"/>
  <c r="I4" i="7"/>
  <c r="H4" i="7"/>
  <c r="J4" i="7" s="1"/>
  <c r="I3" i="7"/>
  <c r="K3" i="7" s="1"/>
  <c r="H3" i="7"/>
  <c r="J3" i="7" s="1"/>
  <c r="I2" i="7"/>
  <c r="K2" i="7" s="1"/>
  <c r="H2" i="7"/>
  <c r="L28" i="7" l="1"/>
  <c r="L11" i="7"/>
  <c r="L15" i="7"/>
  <c r="L17" i="7"/>
  <c r="L21" i="7"/>
  <c r="L7" i="7"/>
  <c r="L6" i="7"/>
  <c r="L8" i="7"/>
  <c r="L27" i="7"/>
  <c r="L29" i="7"/>
  <c r="L4" i="7"/>
  <c r="H30" i="7"/>
  <c r="L9" i="7"/>
  <c r="L12" i="7"/>
  <c r="L14" i="7"/>
  <c r="L16" i="7"/>
  <c r="K30" i="7"/>
  <c r="L3" i="7"/>
  <c r="L5" i="7"/>
  <c r="I30" i="7"/>
  <c r="D31" i="7" s="1"/>
  <c r="J2" i="7"/>
  <c r="J30" i="7" s="1"/>
  <c r="L2" i="7" l="1"/>
  <c r="L30" i="7" s="1"/>
  <c r="D32" i="7" l="1"/>
  <c r="L31" i="7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2" i="1"/>
  <c r="C6" i="2"/>
  <c r="I6" i="2" s="1"/>
  <c r="B6" i="2"/>
  <c r="H6" i="2" s="1"/>
  <c r="M5" i="2"/>
  <c r="L5" i="2"/>
  <c r="G5" i="2"/>
  <c r="G6" i="2" s="1"/>
  <c r="F5" i="2"/>
  <c r="F6" i="2" s="1"/>
  <c r="E5" i="2"/>
  <c r="E6" i="2" s="1"/>
  <c r="D5" i="2"/>
  <c r="D6" i="2" s="1"/>
  <c r="B29" i="4"/>
  <c r="C29" i="4"/>
  <c r="D29" i="4" s="1"/>
  <c r="Q29" i="4" s="1"/>
  <c r="AU29" i="4" s="1"/>
  <c r="B22" i="4"/>
  <c r="C22" i="4"/>
  <c r="B23" i="4"/>
  <c r="C23" i="4"/>
  <c r="D23" i="4" s="1"/>
  <c r="B24" i="4"/>
  <c r="C24" i="4"/>
  <c r="B25" i="4"/>
  <c r="C25" i="4"/>
  <c r="D25" i="4" s="1"/>
  <c r="B26" i="4"/>
  <c r="C26" i="4"/>
  <c r="B27" i="4"/>
  <c r="C27" i="4"/>
  <c r="D27" i="4" s="1"/>
  <c r="H27" i="4" s="1"/>
  <c r="B28" i="4"/>
  <c r="C28" i="4"/>
  <c r="B16" i="4"/>
  <c r="C16" i="4"/>
  <c r="D16" i="4" s="1"/>
  <c r="B17" i="4"/>
  <c r="C17" i="4"/>
  <c r="B18" i="4"/>
  <c r="C18" i="4"/>
  <c r="D18" i="4" s="1"/>
  <c r="B19" i="4"/>
  <c r="C19" i="4"/>
  <c r="B20" i="4"/>
  <c r="C20" i="4"/>
  <c r="D20" i="4" s="1"/>
  <c r="B21" i="4"/>
  <c r="C21" i="4"/>
  <c r="B14" i="4"/>
  <c r="C14" i="4"/>
  <c r="B15" i="4"/>
  <c r="C15" i="4"/>
  <c r="D19" i="4" l="1"/>
  <c r="D28" i="4"/>
  <c r="D21" i="4"/>
  <c r="S21" i="4" s="1"/>
  <c r="D17" i="4"/>
  <c r="L17" i="4" s="1"/>
  <c r="D26" i="4"/>
  <c r="L26" i="4" s="1"/>
  <c r="AA26" i="4" s="1"/>
  <c r="D24" i="4"/>
  <c r="P24" i="4" s="1"/>
  <c r="AT24" i="4" s="1"/>
  <c r="D22" i="4"/>
  <c r="Q22" i="4" s="1"/>
  <c r="V20" i="4"/>
  <c r="AZ20" i="4" s="1"/>
  <c r="N20" i="4"/>
  <c r="AR20" i="4" s="1"/>
  <c r="L27" i="4"/>
  <c r="AP27" i="4" s="1"/>
  <c r="K21" i="4"/>
  <c r="J21" i="4"/>
  <c r="U17" i="4"/>
  <c r="AY17" i="4" s="1"/>
  <c r="J17" i="4"/>
  <c r="I19" i="4"/>
  <c r="M19" i="4"/>
  <c r="Q19" i="4"/>
  <c r="U19" i="4"/>
  <c r="J19" i="4"/>
  <c r="N19" i="4"/>
  <c r="R19" i="4"/>
  <c r="V19" i="4"/>
  <c r="K19" i="4"/>
  <c r="O19" i="4"/>
  <c r="S19" i="4"/>
  <c r="H19" i="4"/>
  <c r="P19" i="4"/>
  <c r="T19" i="4"/>
  <c r="L19" i="4"/>
  <c r="K28" i="4"/>
  <c r="O28" i="4"/>
  <c r="S28" i="4"/>
  <c r="I28" i="4"/>
  <c r="Q28" i="4"/>
  <c r="H28" i="4"/>
  <c r="AL28" i="4" s="1"/>
  <c r="L28" i="4"/>
  <c r="AP28" i="4" s="1"/>
  <c r="P28" i="4"/>
  <c r="AT28" i="4" s="1"/>
  <c r="T28" i="4"/>
  <c r="AX28" i="4" s="1"/>
  <c r="M28" i="4"/>
  <c r="U28" i="4"/>
  <c r="I29" i="4"/>
  <c r="AM29" i="4" s="1"/>
  <c r="J28" i="4"/>
  <c r="K25" i="4"/>
  <c r="O25" i="4"/>
  <c r="S25" i="4"/>
  <c r="H25" i="4"/>
  <c r="L25" i="4"/>
  <c r="P25" i="4"/>
  <c r="T25" i="4"/>
  <c r="I25" i="4"/>
  <c r="X25" i="4" s="1"/>
  <c r="M25" i="4"/>
  <c r="AB25" i="4" s="1"/>
  <c r="Q25" i="4"/>
  <c r="U25" i="4"/>
  <c r="R25" i="4"/>
  <c r="V25" i="4"/>
  <c r="J25" i="4"/>
  <c r="U29" i="4"/>
  <c r="AY29" i="4" s="1"/>
  <c r="AL27" i="4"/>
  <c r="W27" i="4"/>
  <c r="K18" i="4"/>
  <c r="O18" i="4"/>
  <c r="S18" i="4"/>
  <c r="H18" i="4"/>
  <c r="L18" i="4"/>
  <c r="P18" i="4"/>
  <c r="T18" i="4"/>
  <c r="I18" i="4"/>
  <c r="M18" i="4"/>
  <c r="Q18" i="4"/>
  <c r="U18" i="4"/>
  <c r="J18" i="4"/>
  <c r="AN18" i="4" s="1"/>
  <c r="R18" i="4"/>
  <c r="AV18" i="4" s="1"/>
  <c r="N18" i="4"/>
  <c r="AR18" i="4" s="1"/>
  <c r="V18" i="4"/>
  <c r="AZ18" i="4" s="1"/>
  <c r="I27" i="4"/>
  <c r="M27" i="4"/>
  <c r="Q27" i="4"/>
  <c r="U27" i="4"/>
  <c r="O27" i="4"/>
  <c r="AD27" i="4" s="1"/>
  <c r="J27" i="4"/>
  <c r="N27" i="4"/>
  <c r="R27" i="4"/>
  <c r="V27" i="4"/>
  <c r="K27" i="4"/>
  <c r="Z27" i="4" s="1"/>
  <c r="S27" i="4"/>
  <c r="AH27" i="4" s="1"/>
  <c r="H23" i="4"/>
  <c r="L23" i="4"/>
  <c r="P23" i="4"/>
  <c r="AT23" i="4" s="1"/>
  <c r="T23" i="4"/>
  <c r="I23" i="4"/>
  <c r="M23" i="4"/>
  <c r="Q23" i="4"/>
  <c r="U23" i="4"/>
  <c r="J23" i="4"/>
  <c r="N23" i="4"/>
  <c r="R23" i="4"/>
  <c r="V23" i="4"/>
  <c r="K23" i="4"/>
  <c r="Z23" i="4" s="1"/>
  <c r="O23" i="4"/>
  <c r="AD23" i="4" s="1"/>
  <c r="R28" i="4"/>
  <c r="T27" i="4"/>
  <c r="I26" i="4"/>
  <c r="M26" i="4"/>
  <c r="N26" i="4"/>
  <c r="AC26" i="4" s="1"/>
  <c r="R26" i="4"/>
  <c r="V26" i="4"/>
  <c r="K26" i="4"/>
  <c r="O26" i="4"/>
  <c r="AS26" i="4" s="1"/>
  <c r="H26" i="4"/>
  <c r="I24" i="4"/>
  <c r="M24" i="4"/>
  <c r="AQ24" i="4" s="1"/>
  <c r="Q24" i="4"/>
  <c r="U24" i="4"/>
  <c r="N24" i="4"/>
  <c r="R24" i="4"/>
  <c r="V24" i="4"/>
  <c r="K24" i="4"/>
  <c r="O24" i="4"/>
  <c r="S24" i="4"/>
  <c r="T24" i="4"/>
  <c r="L24" i="4"/>
  <c r="AA24" i="4" s="1"/>
  <c r="J29" i="4"/>
  <c r="N29" i="4"/>
  <c r="R29" i="4"/>
  <c r="V29" i="4"/>
  <c r="L29" i="4"/>
  <c r="T29" i="4"/>
  <c r="K29" i="4"/>
  <c r="O29" i="4"/>
  <c r="S29" i="4"/>
  <c r="H29" i="4"/>
  <c r="P29" i="4"/>
  <c r="V28" i="4"/>
  <c r="M29" i="4"/>
  <c r="AQ29" i="4" s="1"/>
  <c r="N28" i="4"/>
  <c r="P27" i="4"/>
  <c r="AE27" i="4" s="1"/>
  <c r="N25" i="4"/>
  <c r="AR25" i="4" s="1"/>
  <c r="S23" i="4"/>
  <c r="J20" i="4"/>
  <c r="K20" i="4"/>
  <c r="O20" i="4"/>
  <c r="S20" i="4"/>
  <c r="H20" i="4"/>
  <c r="L20" i="4"/>
  <c r="P20" i="4"/>
  <c r="T20" i="4"/>
  <c r="I20" i="4"/>
  <c r="M20" i="4"/>
  <c r="AQ20" i="4" s="1"/>
  <c r="Q20" i="4"/>
  <c r="U20" i="4"/>
  <c r="R20" i="4"/>
  <c r="AF29" i="4"/>
  <c r="T16" i="4"/>
  <c r="P16" i="4"/>
  <c r="L16" i="4"/>
  <c r="H16" i="4"/>
  <c r="J16" i="4"/>
  <c r="M16" i="4"/>
  <c r="S16" i="4"/>
  <c r="O16" i="4"/>
  <c r="K16" i="4"/>
  <c r="V16" i="4"/>
  <c r="R16" i="4"/>
  <c r="N16" i="4"/>
  <c r="U16" i="4"/>
  <c r="Q16" i="4"/>
  <c r="I16" i="4"/>
  <c r="AE24" i="4" l="1"/>
  <c r="I22" i="4"/>
  <c r="X22" i="4" s="1"/>
  <c r="AK20" i="4"/>
  <c r="V22" i="4"/>
  <c r="R22" i="4"/>
  <c r="M22" i="4"/>
  <c r="T22" i="4"/>
  <c r="T21" i="4"/>
  <c r="AX21" i="4" s="1"/>
  <c r="H22" i="4"/>
  <c r="O21" i="4"/>
  <c r="AD21" i="4" s="1"/>
  <c r="L22" i="4"/>
  <c r="AA22" i="4" s="1"/>
  <c r="K22" i="4"/>
  <c r="J22" i="4"/>
  <c r="Y22" i="4" s="1"/>
  <c r="Q21" i="4"/>
  <c r="AP26" i="4"/>
  <c r="T26" i="4"/>
  <c r="AI26" i="4" s="1"/>
  <c r="J26" i="4"/>
  <c r="Y26" i="4" s="1"/>
  <c r="P26" i="4"/>
  <c r="AT26" i="4" s="1"/>
  <c r="U26" i="4"/>
  <c r="AJ26" i="4" s="1"/>
  <c r="S17" i="4"/>
  <c r="M21" i="4"/>
  <c r="S26" i="4"/>
  <c r="Q26" i="4"/>
  <c r="O22" i="4"/>
  <c r="P22" i="4"/>
  <c r="O17" i="4"/>
  <c r="AS17" i="4" s="1"/>
  <c r="I21" i="4"/>
  <c r="X21" i="4" s="1"/>
  <c r="H17" i="4"/>
  <c r="N22" i="4"/>
  <c r="AC22" i="4" s="1"/>
  <c r="Q17" i="4"/>
  <c r="AF17" i="4" s="1"/>
  <c r="M17" i="4"/>
  <c r="AQ17" i="4" s="1"/>
  <c r="AI28" i="4"/>
  <c r="K17" i="4"/>
  <c r="I17" i="4"/>
  <c r="R21" i="4"/>
  <c r="AV21" i="4" s="1"/>
  <c r="P21" i="4"/>
  <c r="AE21" i="4" s="1"/>
  <c r="V17" i="4"/>
  <c r="AK17" i="4" s="1"/>
  <c r="T17" i="4"/>
  <c r="AI17" i="4" s="1"/>
  <c r="V21" i="4"/>
  <c r="AZ21" i="4" s="1"/>
  <c r="L21" i="4"/>
  <c r="AP21" i="4" s="1"/>
  <c r="U22" i="4"/>
  <c r="R17" i="4"/>
  <c r="AV17" i="4" s="1"/>
  <c r="P17" i="4"/>
  <c r="AE17" i="4" s="1"/>
  <c r="N21" i="4"/>
  <c r="AR21" i="4" s="1"/>
  <c r="H21" i="4"/>
  <c r="AL21" i="4" s="1"/>
  <c r="AC20" i="4"/>
  <c r="H24" i="4"/>
  <c r="W24" i="4" s="1"/>
  <c r="J24" i="4"/>
  <c r="Y24" i="4" s="1"/>
  <c r="S22" i="4"/>
  <c r="N17" i="4"/>
  <c r="AC17" i="4" s="1"/>
  <c r="U21" i="4"/>
  <c r="AJ21" i="4" s="1"/>
  <c r="AG18" i="4"/>
  <c r="Y18" i="4"/>
  <c r="AB17" i="4"/>
  <c r="AL24" i="4"/>
  <c r="AC18" i="4"/>
  <c r="AT27" i="4"/>
  <c r="AW27" i="4"/>
  <c r="AU17" i="4"/>
  <c r="AB24" i="4"/>
  <c r="AP24" i="4"/>
  <c r="AJ29" i="4"/>
  <c r="AC25" i="4"/>
  <c r="AO23" i="4"/>
  <c r="AM25" i="4"/>
  <c r="AE23" i="4"/>
  <c r="AJ17" i="4"/>
  <c r="AA27" i="4"/>
  <c r="AE28" i="4"/>
  <c r="AO27" i="4"/>
  <c r="AB29" i="4"/>
  <c r="AD20" i="4"/>
  <c r="AS20" i="4"/>
  <c r="AL29" i="4"/>
  <c r="W29" i="4"/>
  <c r="AR29" i="4"/>
  <c r="AC29" i="4"/>
  <c r="AZ24" i="4"/>
  <c r="AK24" i="4"/>
  <c r="AZ25" i="4"/>
  <c r="AK25" i="4"/>
  <c r="AP25" i="4"/>
  <c r="AA25" i="4"/>
  <c r="Z25" i="4"/>
  <c r="AO25" i="4"/>
  <c r="AK22" i="4"/>
  <c r="AZ22" i="4"/>
  <c r="AX19" i="4"/>
  <c r="AI19" i="4"/>
  <c r="AR19" i="4"/>
  <c r="AC19" i="4"/>
  <c r="AQ19" i="4"/>
  <c r="AB19" i="4"/>
  <c r="AA20" i="4"/>
  <c r="AP20" i="4"/>
  <c r="AO20" i="4"/>
  <c r="Z20" i="4"/>
  <c r="AA29" i="4"/>
  <c r="AP29" i="4"/>
  <c r="AH24" i="4"/>
  <c r="AW24" i="4"/>
  <c r="AU24" i="4"/>
  <c r="AF24" i="4"/>
  <c r="X26" i="4"/>
  <c r="AM26" i="4"/>
  <c r="Y23" i="4"/>
  <c r="AN23" i="4"/>
  <c r="AL23" i="4"/>
  <c r="W23" i="4"/>
  <c r="AJ27" i="4"/>
  <c r="AY27" i="4"/>
  <c r="AI18" i="4"/>
  <c r="AX18" i="4"/>
  <c r="AV25" i="4"/>
  <c r="AG25" i="4"/>
  <c r="AG22" i="4"/>
  <c r="AV22" i="4"/>
  <c r="AF22" i="4"/>
  <c r="AU22" i="4"/>
  <c r="AE22" i="4"/>
  <c r="AT22" i="4"/>
  <c r="AQ28" i="4"/>
  <c r="AB28" i="4"/>
  <c r="AD28" i="4"/>
  <c r="AS28" i="4"/>
  <c r="AT19" i="4"/>
  <c r="AE19" i="4"/>
  <c r="Z19" i="4"/>
  <c r="AO19" i="4"/>
  <c r="Y19" i="4"/>
  <c r="AN19" i="4"/>
  <c r="AP17" i="4"/>
  <c r="AA17" i="4"/>
  <c r="AN21" i="4"/>
  <c r="Y21" i="4"/>
  <c r="AI21" i="4"/>
  <c r="AW21" i="4"/>
  <c r="AH21" i="4"/>
  <c r="AK18" i="4"/>
  <c r="AR26" i="4"/>
  <c r="AB20" i="4"/>
  <c r="AD26" i="4"/>
  <c r="W28" i="4"/>
  <c r="X29" i="4"/>
  <c r="AM20" i="4"/>
  <c r="X20" i="4"/>
  <c r="W20" i="4"/>
  <c r="AL20" i="4"/>
  <c r="Y20" i="4"/>
  <c r="AN20" i="4"/>
  <c r="AC28" i="4"/>
  <c r="AR28" i="4"/>
  <c r="AK28" i="4"/>
  <c r="AZ28" i="4"/>
  <c r="AD29" i="4"/>
  <c r="AS29" i="4"/>
  <c r="AZ29" i="4"/>
  <c r="AK29" i="4"/>
  <c r="AD24" i="4"/>
  <c r="AS24" i="4"/>
  <c r="AC24" i="4"/>
  <c r="AR24" i="4"/>
  <c r="AK26" i="4"/>
  <c r="AZ26" i="4"/>
  <c r="AX27" i="4"/>
  <c r="AI27" i="4"/>
  <c r="AK23" i="4"/>
  <c r="AZ23" i="4"/>
  <c r="AJ23" i="4"/>
  <c r="AY23" i="4"/>
  <c r="AX23" i="4"/>
  <c r="AI23" i="4"/>
  <c r="AR27" i="4"/>
  <c r="AC27" i="4"/>
  <c r="AF27" i="4"/>
  <c r="AU27" i="4"/>
  <c r="AU18" i="4"/>
  <c r="AF18" i="4"/>
  <c r="AE18" i="4"/>
  <c r="AT18" i="4"/>
  <c r="AS18" i="4"/>
  <c r="AD18" i="4"/>
  <c r="AJ25" i="4"/>
  <c r="AY25" i="4"/>
  <c r="AI25" i="4"/>
  <c r="AX25" i="4"/>
  <c r="AW25" i="4"/>
  <c r="AH25" i="4"/>
  <c r="AQ22" i="4"/>
  <c r="AB22" i="4"/>
  <c r="AU28" i="4"/>
  <c r="AF28" i="4"/>
  <c r="AO28" i="4"/>
  <c r="Z28" i="4"/>
  <c r="AL19" i="4"/>
  <c r="W19" i="4"/>
  <c r="AZ19" i="4"/>
  <c r="AK19" i="4"/>
  <c r="AJ19" i="4"/>
  <c r="AY19" i="4"/>
  <c r="Z17" i="4"/>
  <c r="AO17" i="4"/>
  <c r="AN17" i="4"/>
  <c r="Y17" i="4"/>
  <c r="AL17" i="4"/>
  <c r="W17" i="4"/>
  <c r="AF21" i="4"/>
  <c r="AU21" i="4"/>
  <c r="AU20" i="4"/>
  <c r="AF20" i="4"/>
  <c r="AE20" i="4"/>
  <c r="AT20" i="4"/>
  <c r="AI29" i="4"/>
  <c r="AX29" i="4"/>
  <c r="AI24" i="4"/>
  <c r="AX24" i="4"/>
  <c r="AY24" i="4"/>
  <c r="AJ24" i="4"/>
  <c r="W26" i="4"/>
  <c r="AL26" i="4"/>
  <c r="AB26" i="4"/>
  <c r="AQ26" i="4"/>
  <c r="AC23" i="4"/>
  <c r="AR23" i="4"/>
  <c r="AQ23" i="4"/>
  <c r="AB23" i="4"/>
  <c r="AP23" i="4"/>
  <c r="AA23" i="4"/>
  <c r="AK27" i="4"/>
  <c r="AZ27" i="4"/>
  <c r="AM27" i="4"/>
  <c r="X27" i="4"/>
  <c r="AM18" i="4"/>
  <c r="X18" i="4"/>
  <c r="W18" i="4"/>
  <c r="AL18" i="4"/>
  <c r="AJ22" i="4"/>
  <c r="AY22" i="4"/>
  <c r="AX22" i="4"/>
  <c r="AI22" i="4"/>
  <c r="AY28" i="4"/>
  <c r="AJ28" i="4"/>
  <c r="AH28" i="4"/>
  <c r="AW28" i="4"/>
  <c r="AD19" i="4"/>
  <c r="AS19" i="4"/>
  <c r="AH17" i="4"/>
  <c r="AW17" i="4"/>
  <c r="W21" i="4"/>
  <c r="AQ25" i="4"/>
  <c r="AV20" i="4"/>
  <c r="AG20" i="4"/>
  <c r="AH29" i="4"/>
  <c r="AW29" i="4"/>
  <c r="AN29" i="4"/>
  <c r="Y29" i="4"/>
  <c r="AG24" i="4"/>
  <c r="AV24" i="4"/>
  <c r="AO26" i="4"/>
  <c r="Z26" i="4"/>
  <c r="X23" i="4"/>
  <c r="AM23" i="4"/>
  <c r="AG27" i="4"/>
  <c r="AV27" i="4"/>
  <c r="AJ18" i="4"/>
  <c r="AY18" i="4"/>
  <c r="AW18" i="4"/>
  <c r="AH18" i="4"/>
  <c r="W25" i="4"/>
  <c r="AL25" i="4"/>
  <c r="AW22" i="4"/>
  <c r="AH22" i="4"/>
  <c r="AM19" i="4"/>
  <c r="X19" i="4"/>
  <c r="AS23" i="4"/>
  <c r="AS27" i="4"/>
  <c r="AN26" i="4"/>
  <c r="AA28" i="4"/>
  <c r="AY20" i="4"/>
  <c r="AJ20" i="4"/>
  <c r="AI20" i="4"/>
  <c r="AX20" i="4"/>
  <c r="AW20" i="4"/>
  <c r="AH20" i="4"/>
  <c r="AH23" i="4"/>
  <c r="AW23" i="4"/>
  <c r="AT29" i="4"/>
  <c r="AE29" i="4"/>
  <c r="AO29" i="4"/>
  <c r="Z29" i="4"/>
  <c r="AV29" i="4"/>
  <c r="AG29" i="4"/>
  <c r="Z24" i="4"/>
  <c r="AO24" i="4"/>
  <c r="AM24" i="4"/>
  <c r="X24" i="4"/>
  <c r="AW26" i="4"/>
  <c r="AH26" i="4"/>
  <c r="AG26" i="4"/>
  <c r="AV26" i="4"/>
  <c r="AF26" i="4"/>
  <c r="AU26" i="4"/>
  <c r="AG28" i="4"/>
  <c r="AV28" i="4"/>
  <c r="AG23" i="4"/>
  <c r="AV23" i="4"/>
  <c r="AF23" i="4"/>
  <c r="AU23" i="4"/>
  <c r="Y27" i="4"/>
  <c r="AN27" i="4"/>
  <c r="AB27" i="4"/>
  <c r="AQ27" i="4"/>
  <c r="AB18" i="4"/>
  <c r="AQ18" i="4"/>
  <c r="AP18" i="4"/>
  <c r="AA18" i="4"/>
  <c r="AO18" i="4"/>
  <c r="Z18" i="4"/>
  <c r="AN25" i="4"/>
  <c r="Y25" i="4"/>
  <c r="AF25" i="4"/>
  <c r="AU25" i="4"/>
  <c r="AE25" i="4"/>
  <c r="AT25" i="4"/>
  <c r="AD25" i="4"/>
  <c r="AS25" i="4"/>
  <c r="Y28" i="4"/>
  <c r="AN28" i="4"/>
  <c r="AO22" i="4"/>
  <c r="Z22" i="4"/>
  <c r="AL22" i="4"/>
  <c r="W22" i="4"/>
  <c r="AM28" i="4"/>
  <c r="X28" i="4"/>
  <c r="AP19" i="4"/>
  <c r="AA19" i="4"/>
  <c r="AH19" i="4"/>
  <c r="AW19" i="4"/>
  <c r="AV19" i="4"/>
  <c r="AG19" i="4"/>
  <c r="AU19" i="4"/>
  <c r="AF19" i="4"/>
  <c r="AK21" i="4"/>
  <c r="AB21" i="4"/>
  <c r="AQ21" i="4"/>
  <c r="Z21" i="4"/>
  <c r="AO21" i="4"/>
  <c r="AR16" i="4"/>
  <c r="AC16" i="4"/>
  <c r="AS16" i="4"/>
  <c r="AD16" i="4"/>
  <c r="W16" i="4"/>
  <c r="AL16" i="4"/>
  <c r="X16" i="4"/>
  <c r="AM16" i="4"/>
  <c r="AV16" i="4"/>
  <c r="AG16" i="4"/>
  <c r="AH16" i="4"/>
  <c r="AW16" i="4"/>
  <c r="AA16" i="4"/>
  <c r="AP16" i="4"/>
  <c r="AF16" i="4"/>
  <c r="AU16" i="4"/>
  <c r="AZ16" i="4"/>
  <c r="AK16" i="4"/>
  <c r="AB16" i="4"/>
  <c r="AQ16" i="4"/>
  <c r="AE16" i="4"/>
  <c r="AT16" i="4"/>
  <c r="AJ16" i="4"/>
  <c r="AY16" i="4"/>
  <c r="Z16" i="4"/>
  <c r="AO16" i="4"/>
  <c r="AN16" i="4"/>
  <c r="Y16" i="4"/>
  <c r="AI16" i="4"/>
  <c r="AX16" i="4"/>
  <c r="AA21" i="4" l="1"/>
  <c r="AM22" i="4"/>
  <c r="AS21" i="4"/>
  <c r="AX26" i="4"/>
  <c r="AN24" i="4"/>
  <c r="AD17" i="4"/>
  <c r="AE26" i="4"/>
  <c r="AY26" i="4"/>
  <c r="AP22" i="4"/>
  <c r="AS22" i="4"/>
  <c r="AD22" i="4"/>
  <c r="F22" i="4" s="1"/>
  <c r="AR22" i="4"/>
  <c r="AM21" i="4"/>
  <c r="AN22" i="4"/>
  <c r="AG21" i="4"/>
  <c r="AY21" i="4"/>
  <c r="AC21" i="4"/>
  <c r="F21" i="4" s="1"/>
  <c r="H21" i="1" s="1"/>
  <c r="AR17" i="4"/>
  <c r="AT17" i="4"/>
  <c r="AG17" i="4"/>
  <c r="AX17" i="4"/>
  <c r="AZ17" i="4"/>
  <c r="AT21" i="4"/>
  <c r="X17" i="4"/>
  <c r="AM17" i="4"/>
  <c r="F28" i="4"/>
  <c r="E28" i="4" s="1"/>
  <c r="F18" i="4"/>
  <c r="H18" i="1" s="1"/>
  <c r="G27" i="4"/>
  <c r="I27" i="1" s="1"/>
  <c r="G25" i="4"/>
  <c r="I25" i="1" s="1"/>
  <c r="G28" i="4"/>
  <c r="I28" i="1" s="1"/>
  <c r="F25" i="4"/>
  <c r="G18" i="4"/>
  <c r="I18" i="1" s="1"/>
  <c r="F27" i="4"/>
  <c r="H27" i="1" s="1"/>
  <c r="F29" i="4"/>
  <c r="H29" i="1" s="1"/>
  <c r="F24" i="4"/>
  <c r="H24" i="1" s="1"/>
  <c r="G23" i="4"/>
  <c r="I23" i="1" s="1"/>
  <c r="G24" i="4"/>
  <c r="I24" i="1" s="1"/>
  <c r="F20" i="4"/>
  <c r="G29" i="4"/>
  <c r="I29" i="1" s="1"/>
  <c r="G20" i="4"/>
  <c r="I20" i="1" s="1"/>
  <c r="G26" i="4"/>
  <c r="I26" i="1" s="1"/>
  <c r="G19" i="4"/>
  <c r="I19" i="1" s="1"/>
  <c r="F23" i="4"/>
  <c r="F19" i="4"/>
  <c r="F26" i="4"/>
  <c r="G16" i="4"/>
  <c r="I16" i="1" s="1"/>
  <c r="F16" i="4"/>
  <c r="G21" i="4" l="1"/>
  <c r="I21" i="1" s="1"/>
  <c r="L21" i="1" s="1"/>
  <c r="G22" i="4"/>
  <c r="I22" i="1" s="1"/>
  <c r="G17" i="4"/>
  <c r="I17" i="1" s="1"/>
  <c r="F17" i="4"/>
  <c r="H17" i="1" s="1"/>
  <c r="H28" i="1"/>
  <c r="L27" i="1"/>
  <c r="E18" i="4"/>
  <c r="E27" i="4"/>
  <c r="E25" i="4"/>
  <c r="L24" i="1"/>
  <c r="L28" i="1"/>
  <c r="E24" i="4"/>
  <c r="L17" i="1"/>
  <c r="H25" i="1"/>
  <c r="L25" i="1" s="1"/>
  <c r="L29" i="1"/>
  <c r="L18" i="1"/>
  <c r="H23" i="1"/>
  <c r="L23" i="1" s="1"/>
  <c r="E23" i="4"/>
  <c r="E21" i="4"/>
  <c r="E26" i="4"/>
  <c r="H26" i="1"/>
  <c r="L26" i="1" s="1"/>
  <c r="H22" i="1"/>
  <c r="L22" i="1" s="1"/>
  <c r="E29" i="4"/>
  <c r="E19" i="4"/>
  <c r="H19" i="1"/>
  <c r="L19" i="1" s="1"/>
  <c r="H20" i="1"/>
  <c r="L20" i="1" s="1"/>
  <c r="E20" i="4"/>
  <c r="E16" i="4"/>
  <c r="H16" i="1"/>
  <c r="L16" i="1" s="1"/>
  <c r="D33" i="1"/>
  <c r="B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C2" i="4"/>
  <c r="E22" i="4" l="1"/>
  <c r="E17" i="4"/>
  <c r="D15" i="4"/>
  <c r="S15" i="4" s="1"/>
  <c r="D13" i="4"/>
  <c r="L13" i="4" s="1"/>
  <c r="D11" i="4"/>
  <c r="N11" i="4" s="1"/>
  <c r="D9" i="4"/>
  <c r="T9" i="4" s="1"/>
  <c r="D7" i="4"/>
  <c r="V7" i="4" s="1"/>
  <c r="D14" i="4"/>
  <c r="Q14" i="4" s="1"/>
  <c r="D10" i="4"/>
  <c r="O10" i="4" s="1"/>
  <c r="D8" i="4"/>
  <c r="R8" i="4" s="1"/>
  <c r="D6" i="4"/>
  <c r="O6" i="4" s="1"/>
  <c r="D4" i="4"/>
  <c r="N4" i="4" s="1"/>
  <c r="D2" i="4"/>
  <c r="P2" i="4" s="1"/>
  <c r="D5" i="4"/>
  <c r="L5" i="4" s="1"/>
  <c r="D3" i="4"/>
  <c r="V3" i="4" s="1"/>
  <c r="D12" i="4"/>
  <c r="N12" i="4" s="1"/>
  <c r="Q13" i="4" l="1"/>
  <c r="AU13" i="4" s="1"/>
  <c r="I13" i="4"/>
  <c r="X13" i="4" s="1"/>
  <c r="V4" i="4"/>
  <c r="AZ4" i="4" s="1"/>
  <c r="N7" i="4"/>
  <c r="AR7" i="4" s="1"/>
  <c r="P6" i="4"/>
  <c r="AT6" i="4" s="1"/>
  <c r="P15" i="4"/>
  <c r="AE15" i="4" s="1"/>
  <c r="Q7" i="4"/>
  <c r="AU7" i="4" s="1"/>
  <c r="V15" i="4"/>
  <c r="AK15" i="4" s="1"/>
  <c r="J4" i="4"/>
  <c r="AN4" i="4" s="1"/>
  <c r="O15" i="4"/>
  <c r="AS15" i="4" s="1"/>
  <c r="M4" i="4"/>
  <c r="AB4" i="4" s="1"/>
  <c r="H13" i="4"/>
  <c r="AL13" i="4" s="1"/>
  <c r="M14" i="4"/>
  <c r="AB14" i="4" s="1"/>
  <c r="U4" i="4"/>
  <c r="AY4" i="4" s="1"/>
  <c r="K13" i="4"/>
  <c r="AO13" i="4" s="1"/>
  <c r="N14" i="4"/>
  <c r="AC14" i="4" s="1"/>
  <c r="N5" i="4"/>
  <c r="AR5" i="4" s="1"/>
  <c r="I4" i="4"/>
  <c r="X4" i="4" s="1"/>
  <c r="P4" i="4"/>
  <c r="AT4" i="4" s="1"/>
  <c r="O13" i="4"/>
  <c r="AS13" i="4" s="1"/>
  <c r="R14" i="4"/>
  <c r="AG14" i="4" s="1"/>
  <c r="L15" i="4"/>
  <c r="AA15" i="4" s="1"/>
  <c r="L4" i="4"/>
  <c r="AP4" i="4" s="1"/>
  <c r="O4" i="4"/>
  <c r="AS4" i="4" s="1"/>
  <c r="T4" i="4"/>
  <c r="AX4" i="4" s="1"/>
  <c r="I11" i="4"/>
  <c r="X11" i="4" s="1"/>
  <c r="P13" i="4"/>
  <c r="AE13" i="4" s="1"/>
  <c r="Q6" i="4"/>
  <c r="AU6" i="4" s="1"/>
  <c r="S14" i="4"/>
  <c r="AH14" i="4" s="1"/>
  <c r="I12" i="4"/>
  <c r="X12" i="4" s="1"/>
  <c r="T10" i="4"/>
  <c r="AX10" i="4" s="1"/>
  <c r="J12" i="4"/>
  <c r="Y12" i="4" s="1"/>
  <c r="P7" i="4"/>
  <c r="AE7" i="4" s="1"/>
  <c r="K6" i="4"/>
  <c r="Z6" i="4" s="1"/>
  <c r="M2" i="4"/>
  <c r="AB2" i="4" s="1"/>
  <c r="R12" i="4"/>
  <c r="AG12" i="4" s="1"/>
  <c r="H11" i="4"/>
  <c r="W11" i="4" s="1"/>
  <c r="O2" i="4"/>
  <c r="AS2" i="4" s="1"/>
  <c r="N10" i="4"/>
  <c r="AC10" i="4" s="1"/>
  <c r="H4" i="4"/>
  <c r="W4" i="4" s="1"/>
  <c r="S4" i="4"/>
  <c r="AH4" i="4" s="1"/>
  <c r="R4" i="4"/>
  <c r="AV4" i="4" s="1"/>
  <c r="K11" i="4"/>
  <c r="Z11" i="4" s="1"/>
  <c r="N13" i="4"/>
  <c r="AR13" i="4" s="1"/>
  <c r="V13" i="4"/>
  <c r="AK13" i="4" s="1"/>
  <c r="H14" i="4"/>
  <c r="W14" i="4" s="1"/>
  <c r="V14" i="4"/>
  <c r="AZ14" i="4" s="1"/>
  <c r="L12" i="4"/>
  <c r="AP12" i="4" s="1"/>
  <c r="I10" i="4"/>
  <c r="AM10" i="4" s="1"/>
  <c r="Q10" i="4"/>
  <c r="AF10" i="4" s="1"/>
  <c r="R11" i="4"/>
  <c r="AG11" i="4" s="1"/>
  <c r="O8" i="4"/>
  <c r="AD8" i="4" s="1"/>
  <c r="T5" i="4"/>
  <c r="AI5" i="4" s="1"/>
  <c r="U2" i="4"/>
  <c r="AY2" i="4" s="1"/>
  <c r="J11" i="4"/>
  <c r="AN11" i="4" s="1"/>
  <c r="V2" i="4"/>
  <c r="AZ2" i="4" s="1"/>
  <c r="V12" i="4"/>
  <c r="AZ12" i="4" s="1"/>
  <c r="K10" i="4"/>
  <c r="AO10" i="4" s="1"/>
  <c r="S10" i="4"/>
  <c r="AW10" i="4" s="1"/>
  <c r="K4" i="4"/>
  <c r="Z4" i="4" s="1"/>
  <c r="Q4" i="4"/>
  <c r="AF4" i="4" s="1"/>
  <c r="P5" i="4"/>
  <c r="AE5" i="4" s="1"/>
  <c r="U11" i="4"/>
  <c r="AJ11" i="4" s="1"/>
  <c r="U13" i="4"/>
  <c r="AY13" i="4" s="1"/>
  <c r="S13" i="4"/>
  <c r="AH13" i="4" s="1"/>
  <c r="J13" i="4"/>
  <c r="Y13" i="4" s="1"/>
  <c r="J14" i="4"/>
  <c r="Y14" i="4" s="1"/>
  <c r="O14" i="4"/>
  <c r="AS14" i="4" s="1"/>
  <c r="R15" i="4"/>
  <c r="AG15" i="4" s="1"/>
  <c r="H15" i="4"/>
  <c r="W15" i="4" s="1"/>
  <c r="T15" i="4"/>
  <c r="AX15" i="4" s="1"/>
  <c r="I7" i="4"/>
  <c r="AM7" i="4" s="1"/>
  <c r="R7" i="4"/>
  <c r="AV7" i="4" s="1"/>
  <c r="H7" i="4"/>
  <c r="W7" i="4" s="1"/>
  <c r="U7" i="4"/>
  <c r="AJ7" i="4" s="1"/>
  <c r="I6" i="4"/>
  <c r="AM6" i="4" s="1"/>
  <c r="T6" i="4"/>
  <c r="AX6" i="4" s="1"/>
  <c r="S6" i="4"/>
  <c r="AH6" i="4" s="1"/>
  <c r="I15" i="4"/>
  <c r="X15" i="4" s="1"/>
  <c r="N15" i="4"/>
  <c r="AR15" i="4" s="1"/>
  <c r="K15" i="4"/>
  <c r="Z15" i="4" s="1"/>
  <c r="U15" i="4"/>
  <c r="AY15" i="4" s="1"/>
  <c r="J7" i="4"/>
  <c r="AN7" i="4" s="1"/>
  <c r="T7" i="4"/>
  <c r="AI7" i="4" s="1"/>
  <c r="K7" i="4"/>
  <c r="Z7" i="4" s="1"/>
  <c r="S7" i="4"/>
  <c r="AW7" i="4" s="1"/>
  <c r="L6" i="4"/>
  <c r="AP6" i="4" s="1"/>
  <c r="V6" i="4"/>
  <c r="AK6" i="4" s="1"/>
  <c r="K2" i="4"/>
  <c r="Z2" i="4" s="1"/>
  <c r="T2" i="4"/>
  <c r="AX2" i="4" s="1"/>
  <c r="S12" i="4"/>
  <c r="AH12" i="4" s="1"/>
  <c r="J15" i="4"/>
  <c r="AN15" i="4" s="1"/>
  <c r="Q15" i="4"/>
  <c r="AU15" i="4" s="1"/>
  <c r="M15" i="4"/>
  <c r="AB15" i="4" s="1"/>
  <c r="J10" i="4"/>
  <c r="AN10" i="4" s="1"/>
  <c r="V10" i="4"/>
  <c r="AK10" i="4" s="1"/>
  <c r="U5" i="4"/>
  <c r="AY5" i="4" s="1"/>
  <c r="L7" i="4"/>
  <c r="AA7" i="4" s="1"/>
  <c r="O7" i="4"/>
  <c r="AS7" i="4" s="1"/>
  <c r="M7" i="4"/>
  <c r="AB7" i="4" s="1"/>
  <c r="Q11" i="4"/>
  <c r="AU11" i="4" s="1"/>
  <c r="S11" i="4"/>
  <c r="AH11" i="4" s="1"/>
  <c r="M6" i="4"/>
  <c r="AQ6" i="4" s="1"/>
  <c r="N6" i="4"/>
  <c r="AC6" i="4" s="1"/>
  <c r="U6" i="4"/>
  <c r="AJ6" i="4" s="1"/>
  <c r="K9" i="4"/>
  <c r="Z9" i="4" s="1"/>
  <c r="U8" i="4"/>
  <c r="AY8" i="4" s="1"/>
  <c r="P9" i="4"/>
  <c r="AE9" i="4" s="1"/>
  <c r="L2" i="4"/>
  <c r="AA2" i="4" s="1"/>
  <c r="R2" i="4"/>
  <c r="AG2" i="4" s="1"/>
  <c r="M12" i="4"/>
  <c r="AQ12" i="4" s="1"/>
  <c r="P12" i="4"/>
  <c r="AE12" i="4" s="1"/>
  <c r="T8" i="4"/>
  <c r="AX8" i="4" s="1"/>
  <c r="L10" i="4"/>
  <c r="AA10" i="4" s="1"/>
  <c r="P10" i="4"/>
  <c r="AT10" i="4" s="1"/>
  <c r="U10" i="4"/>
  <c r="AJ10" i="4" s="1"/>
  <c r="H5" i="4"/>
  <c r="W5" i="4" s="1"/>
  <c r="I5" i="4"/>
  <c r="X5" i="4" s="1"/>
  <c r="J9" i="4"/>
  <c r="AN9" i="4" s="1"/>
  <c r="L11" i="4"/>
  <c r="AA11" i="4" s="1"/>
  <c r="T11" i="4"/>
  <c r="AX11" i="4" s="1"/>
  <c r="M11" i="4"/>
  <c r="AQ11" i="4" s="1"/>
  <c r="V11" i="4"/>
  <c r="AK11" i="4" s="1"/>
  <c r="H6" i="4"/>
  <c r="AL6" i="4" s="1"/>
  <c r="J6" i="4"/>
  <c r="AN6" i="4" s="1"/>
  <c r="R6" i="4"/>
  <c r="AG6" i="4" s="1"/>
  <c r="H8" i="4"/>
  <c r="W8" i="4" s="1"/>
  <c r="M10" i="4"/>
  <c r="AQ10" i="4" s="1"/>
  <c r="H10" i="4"/>
  <c r="W10" i="4" s="1"/>
  <c r="R10" i="4"/>
  <c r="AV10" i="4" s="1"/>
  <c r="O5" i="4"/>
  <c r="AD5" i="4" s="1"/>
  <c r="Q5" i="4"/>
  <c r="AU5" i="4" s="1"/>
  <c r="V9" i="4"/>
  <c r="AZ9" i="4" s="1"/>
  <c r="P11" i="4"/>
  <c r="AE11" i="4" s="1"/>
  <c r="O11" i="4"/>
  <c r="AS11" i="4" s="1"/>
  <c r="K8" i="4"/>
  <c r="AO8" i="4" s="1"/>
  <c r="Q8" i="4"/>
  <c r="AU8" i="4" s="1"/>
  <c r="N8" i="4"/>
  <c r="AC8" i="4" s="1"/>
  <c r="M9" i="4"/>
  <c r="AB9" i="4" s="1"/>
  <c r="U9" i="4"/>
  <c r="AY9" i="4" s="1"/>
  <c r="L9" i="4"/>
  <c r="AA9" i="4" s="1"/>
  <c r="T13" i="4"/>
  <c r="AX13" i="4" s="1"/>
  <c r="I14" i="4"/>
  <c r="X14" i="4" s="1"/>
  <c r="P14" i="4"/>
  <c r="AT14" i="4" s="1"/>
  <c r="U14" i="4"/>
  <c r="AJ14" i="4" s="1"/>
  <c r="I8" i="4"/>
  <c r="X8" i="4" s="1"/>
  <c r="M8" i="4"/>
  <c r="AB8" i="4" s="1"/>
  <c r="S8" i="4"/>
  <c r="AW8" i="4" s="1"/>
  <c r="P8" i="4"/>
  <c r="AT8" i="4" s="1"/>
  <c r="N9" i="4"/>
  <c r="AC9" i="4" s="1"/>
  <c r="Q9" i="4"/>
  <c r="AU9" i="4" s="1"/>
  <c r="R9" i="4"/>
  <c r="AV9" i="4" s="1"/>
  <c r="O9" i="4"/>
  <c r="AD9" i="4" s="1"/>
  <c r="L8" i="4"/>
  <c r="AP8" i="4" s="1"/>
  <c r="J8" i="4"/>
  <c r="Y8" i="4" s="1"/>
  <c r="V8" i="4"/>
  <c r="AK8" i="4" s="1"/>
  <c r="H9" i="4"/>
  <c r="AL9" i="4" s="1"/>
  <c r="S9" i="4"/>
  <c r="AH9" i="4" s="1"/>
  <c r="I9" i="4"/>
  <c r="AM9" i="4" s="1"/>
  <c r="M13" i="4"/>
  <c r="AB13" i="4" s="1"/>
  <c r="R13" i="4"/>
  <c r="AG13" i="4" s="1"/>
  <c r="K14" i="4"/>
  <c r="Z14" i="4" s="1"/>
  <c r="L14" i="4"/>
  <c r="AA14" i="4" s="1"/>
  <c r="T14" i="4"/>
  <c r="AX14" i="4" s="1"/>
  <c r="H12" i="4"/>
  <c r="AL12" i="4" s="1"/>
  <c r="O12" i="4"/>
  <c r="AD12" i="4" s="1"/>
  <c r="U12" i="4"/>
  <c r="AY12" i="4" s="1"/>
  <c r="T12" i="4"/>
  <c r="AX12" i="4" s="1"/>
  <c r="K5" i="4"/>
  <c r="AO5" i="4" s="1"/>
  <c r="R5" i="4"/>
  <c r="AV5" i="4" s="1"/>
  <c r="J5" i="4"/>
  <c r="AN5" i="4" s="1"/>
  <c r="V5" i="4"/>
  <c r="AK5" i="4" s="1"/>
  <c r="K12" i="4"/>
  <c r="AO12" i="4" s="1"/>
  <c r="Q12" i="4"/>
  <c r="AF12" i="4" s="1"/>
  <c r="N3" i="4"/>
  <c r="AR3" i="4" s="1"/>
  <c r="M5" i="4"/>
  <c r="AQ5" i="4" s="1"/>
  <c r="S5" i="4"/>
  <c r="AH5" i="4" s="1"/>
  <c r="H2" i="4"/>
  <c r="W2" i="4" s="1"/>
  <c r="Q2" i="4"/>
  <c r="AU2" i="4" s="1"/>
  <c r="N2" i="4"/>
  <c r="AC2" i="4" s="1"/>
  <c r="I2" i="4"/>
  <c r="X2" i="4" s="1"/>
  <c r="J2" i="4"/>
  <c r="Y2" i="4" s="1"/>
  <c r="S2" i="4"/>
  <c r="AH2" i="4" s="1"/>
  <c r="L3" i="4"/>
  <c r="AP3" i="4" s="1"/>
  <c r="T3" i="4"/>
  <c r="AI3" i="4" s="1"/>
  <c r="Q3" i="4"/>
  <c r="AU3" i="4" s="1"/>
  <c r="P3" i="4"/>
  <c r="AE3" i="4" s="1"/>
  <c r="H3" i="4"/>
  <c r="W3" i="4" s="1"/>
  <c r="R3" i="4"/>
  <c r="AG3" i="4" s="1"/>
  <c r="I3" i="4"/>
  <c r="AM3" i="4" s="1"/>
  <c r="U3" i="4"/>
  <c r="AY3" i="4" s="1"/>
  <c r="K3" i="4"/>
  <c r="Z3" i="4" s="1"/>
  <c r="S3" i="4"/>
  <c r="AH3" i="4" s="1"/>
  <c r="J3" i="4"/>
  <c r="AN3" i="4" s="1"/>
  <c r="O3" i="4"/>
  <c r="AD3" i="4" s="1"/>
  <c r="M3" i="4"/>
  <c r="AQ3" i="4" s="1"/>
  <c r="AC12" i="4"/>
  <c r="AR12" i="4"/>
  <c r="AZ7" i="4"/>
  <c r="AK7" i="4"/>
  <c r="AH15" i="4"/>
  <c r="AW15" i="4"/>
  <c r="AQ4" i="4"/>
  <c r="AG8" i="4"/>
  <c r="AV8" i="4"/>
  <c r="AC4" i="4"/>
  <c r="AR4" i="4"/>
  <c r="AM13" i="4"/>
  <c r="AS10" i="4"/>
  <c r="AD10" i="4"/>
  <c r="AZ3" i="4"/>
  <c r="AK3" i="4"/>
  <c r="AA5" i="4"/>
  <c r="AP5" i="4"/>
  <c r="AI9" i="4"/>
  <c r="AX9" i="4"/>
  <c r="AA13" i="4"/>
  <c r="AP13" i="4"/>
  <c r="AS6" i="4"/>
  <c r="AD6" i="4"/>
  <c r="AF14" i="4"/>
  <c r="AU14" i="4"/>
  <c r="AZ15" i="4"/>
  <c r="AR11" i="4"/>
  <c r="AC11" i="4"/>
  <c r="AQ14" i="4"/>
  <c r="AT2" i="4"/>
  <c r="AE2" i="4"/>
  <c r="AF13" i="4" l="1"/>
  <c r="AK4" i="4"/>
  <c r="AV14" i="4"/>
  <c r="AY6" i="4"/>
  <c r="AI4" i="4"/>
  <c r="AC5" i="4"/>
  <c r="AE6" i="4"/>
  <c r="AF6" i="4"/>
  <c r="W9" i="4"/>
  <c r="AT15" i="4"/>
  <c r="AJ4" i="4"/>
  <c r="Z13" i="4"/>
  <c r="AF7" i="4"/>
  <c r="AM12" i="4"/>
  <c r="Y4" i="4"/>
  <c r="AO2" i="4"/>
  <c r="AO6" i="4"/>
  <c r="W13" i="4"/>
  <c r="AC7" i="4"/>
  <c r="AD15" i="4"/>
  <c r="AM4" i="4"/>
  <c r="AW14" i="4"/>
  <c r="AJ5" i="4"/>
  <c r="AP15" i="4"/>
  <c r="AI11" i="4"/>
  <c r="AG4" i="4"/>
  <c r="AL14" i="4"/>
  <c r="AM11" i="4"/>
  <c r="AR14" i="4"/>
  <c r="AD2" i="4"/>
  <c r="AD13" i="4"/>
  <c r="AT5" i="4"/>
  <c r="AN12" i="4"/>
  <c r="AW9" i="4"/>
  <c r="AJ13" i="4"/>
  <c r="AD4" i="4"/>
  <c r="AF9" i="4"/>
  <c r="AI10" i="4"/>
  <c r="AL7" i="4"/>
  <c r="AT13" i="4"/>
  <c r="AE4" i="4"/>
  <c r="AA4" i="4"/>
  <c r="AR10" i="4"/>
  <c r="AD7" i="4"/>
  <c r="AW11" i="4"/>
  <c r="AV11" i="4"/>
  <c r="AN2" i="4"/>
  <c r="AV6" i="4"/>
  <c r="AY7" i="4"/>
  <c r="AR8" i="4"/>
  <c r="AS9" i="4"/>
  <c r="AW6" i="4"/>
  <c r="AP7" i="4"/>
  <c r="AI6" i="4"/>
  <c r="AE8" i="4"/>
  <c r="AT7" i="4"/>
  <c r="AW4" i="4"/>
  <c r="AF15" i="4"/>
  <c r="AO7" i="4"/>
  <c r="AV12" i="4"/>
  <c r="AG7" i="4"/>
  <c r="AZ13" i="4"/>
  <c r="AF11" i="4"/>
  <c r="AJ8" i="4"/>
  <c r="AO14" i="4"/>
  <c r="AN14" i="4"/>
  <c r="AK14" i="4"/>
  <c r="AD11" i="4"/>
  <c r="Y7" i="4"/>
  <c r="AI15" i="4"/>
  <c r="AH10" i="4"/>
  <c r="Y11" i="4"/>
  <c r="AL8" i="4"/>
  <c r="AW12" i="4"/>
  <c r="AY11" i="4"/>
  <c r="AQ2" i="4"/>
  <c r="AB6" i="4"/>
  <c r="Y9" i="4"/>
  <c r="AO11" i="4"/>
  <c r="AE10" i="4"/>
  <c r="AB12" i="4"/>
  <c r="AQ9" i="4"/>
  <c r="Y10" i="4"/>
  <c r="AZ8" i="4"/>
  <c r="AZ10" i="4"/>
  <c r="AC13" i="4"/>
  <c r="AO4" i="4"/>
  <c r="AI2" i="4"/>
  <c r="AA6" i="4"/>
  <c r="AH7" i="4"/>
  <c r="AS5" i="4"/>
  <c r="AM5" i="4"/>
  <c r="AA12" i="4"/>
  <c r="AD14" i="4"/>
  <c r="AW3" i="4"/>
  <c r="AY10" i="4"/>
  <c r="AM15" i="4"/>
  <c r="AL3" i="4"/>
  <c r="AK2" i="4"/>
  <c r="AL4" i="4"/>
  <c r="X10" i="4"/>
  <c r="AV15" i="4"/>
  <c r="AK12" i="4"/>
  <c r="AX5" i="4"/>
  <c r="AZ11" i="4"/>
  <c r="AW5" i="4"/>
  <c r="AS8" i="4"/>
  <c r="AV13" i="4"/>
  <c r="AL11" i="4"/>
  <c r="AO15" i="4"/>
  <c r="AE14" i="4"/>
  <c r="AQ7" i="4"/>
  <c r="AQ13" i="4"/>
  <c r="AT12" i="4"/>
  <c r="AU4" i="4"/>
  <c r="AJ2" i="4"/>
  <c r="AS12" i="4"/>
  <c r="AP10" i="4"/>
  <c r="AI13" i="4"/>
  <c r="AV2" i="4"/>
  <c r="AT11" i="4"/>
  <c r="AO9" i="4"/>
  <c r="AU10" i="4"/>
  <c r="Z10" i="4"/>
  <c r="AL15" i="4"/>
  <c r="AL2" i="4"/>
  <c r="AM8" i="4"/>
  <c r="AB11" i="4"/>
  <c r="AL10" i="4"/>
  <c r="X6" i="4"/>
  <c r="AN13" i="4"/>
  <c r="AR9" i="4"/>
  <c r="Z5" i="4"/>
  <c r="AQ15" i="4"/>
  <c r="AW13" i="4"/>
  <c r="AJ15" i="4"/>
  <c r="AU12" i="4"/>
  <c r="AA8" i="4"/>
  <c r="AG10" i="4"/>
  <c r="AG5" i="4"/>
  <c r="AV3" i="4"/>
  <c r="AT9" i="4"/>
  <c r="AX7" i="4"/>
  <c r="AF5" i="4"/>
  <c r="AH8" i="4"/>
  <c r="AP11" i="4"/>
  <c r="AZ5" i="4"/>
  <c r="Y15" i="4"/>
  <c r="AR6" i="4"/>
  <c r="AJ9" i="4"/>
  <c r="AT3" i="4"/>
  <c r="AZ6" i="4"/>
  <c r="AI14" i="4"/>
  <c r="W6" i="4"/>
  <c r="X7" i="4"/>
  <c r="AB10" i="4"/>
  <c r="Z8" i="4"/>
  <c r="AN8" i="4"/>
  <c r="AG9" i="4"/>
  <c r="AC15" i="4"/>
  <c r="AF8" i="4"/>
  <c r="AL5" i="4"/>
  <c r="Z12" i="4"/>
  <c r="AP2" i="4"/>
  <c r="AX3" i="4"/>
  <c r="W12" i="4"/>
  <c r="Y6" i="4"/>
  <c r="AK9" i="4"/>
  <c r="AI8" i="4"/>
  <c r="AY14" i="4"/>
  <c r="AP9" i="4"/>
  <c r="AQ8" i="4"/>
  <c r="AM14" i="4"/>
  <c r="AP14" i="4"/>
  <c r="X9" i="4"/>
  <c r="AC3" i="4"/>
  <c r="AJ12" i="4"/>
  <c r="Y5" i="4"/>
  <c r="AI12" i="4"/>
  <c r="AB5" i="4"/>
  <c r="AJ3" i="4"/>
  <c r="AR2" i="4"/>
  <c r="AA3" i="4"/>
  <c r="AS3" i="4"/>
  <c r="AF3" i="4"/>
  <c r="X3" i="4"/>
  <c r="AM2" i="4"/>
  <c r="AF2" i="4"/>
  <c r="AW2" i="4"/>
  <c r="Y3" i="4"/>
  <c r="AB3" i="4"/>
  <c r="AO3" i="4"/>
  <c r="F4" i="4" l="1"/>
  <c r="H4" i="1" s="1"/>
  <c r="G7" i="4"/>
  <c r="G6" i="4"/>
  <c r="G9" i="4"/>
  <c r="G4" i="4"/>
  <c r="I4" i="1" s="1"/>
  <c r="G12" i="4"/>
  <c r="F2" i="4"/>
  <c r="H2" i="1" s="1"/>
  <c r="G5" i="4"/>
  <c r="I5" i="1" s="1"/>
  <c r="G13" i="4"/>
  <c r="G11" i="4"/>
  <c r="G15" i="4"/>
  <c r="I15" i="1" s="1"/>
  <c r="G10" i="4"/>
  <c r="G14" i="4"/>
  <c r="I14" i="1" s="1"/>
  <c r="G3" i="4"/>
  <c r="I3" i="1" s="1"/>
  <c r="G8" i="4"/>
  <c r="G2" i="4"/>
  <c r="I2" i="1" s="1"/>
  <c r="F3" i="4"/>
  <c r="H3" i="1" s="1"/>
  <c r="F5" i="4"/>
  <c r="E4" i="4" l="1"/>
  <c r="L3" i="1"/>
  <c r="E2" i="4"/>
  <c r="E3" i="4"/>
  <c r="L2" i="1"/>
  <c r="H5" i="1"/>
  <c r="E5" i="4"/>
  <c r="L4" i="1"/>
  <c r="I6" i="1"/>
  <c r="F6" i="4"/>
  <c r="L5" i="1" l="1"/>
  <c r="H6" i="1"/>
  <c r="E6" i="4"/>
  <c r="I7" i="1"/>
  <c r="F7" i="4"/>
  <c r="I8" i="1"/>
  <c r="H7" i="1" l="1"/>
  <c r="E7" i="4"/>
  <c r="L6" i="1"/>
  <c r="F8" i="4"/>
  <c r="L7" i="1" l="1"/>
  <c r="H8" i="1"/>
  <c r="E8" i="4"/>
  <c r="F9" i="4"/>
  <c r="I9" i="1"/>
  <c r="H9" i="1" l="1"/>
  <c r="L9" i="1" s="1"/>
  <c r="E9" i="4"/>
  <c r="L8" i="1"/>
  <c r="I10" i="1"/>
  <c r="F10" i="4"/>
  <c r="H10" i="1" l="1"/>
  <c r="L10" i="1" s="1"/>
  <c r="E10" i="4"/>
  <c r="I11" i="1"/>
  <c r="F11" i="4"/>
  <c r="H11" i="1" l="1"/>
  <c r="E11" i="4"/>
  <c r="I12" i="1"/>
  <c r="I13" i="1"/>
  <c r="I30" i="1" s="1"/>
  <c r="F12" i="4"/>
  <c r="K30" i="1" l="1"/>
  <c r="L11" i="1"/>
  <c r="H12" i="1"/>
  <c r="E12" i="4"/>
  <c r="F13" i="4"/>
  <c r="L12" i="1" l="1"/>
  <c r="H13" i="1"/>
  <c r="L13" i="1" s="1"/>
  <c r="E13" i="4"/>
  <c r="F14" i="4"/>
  <c r="H14" i="1" s="1"/>
  <c r="L14" i="1" s="1"/>
  <c r="E14" i="4" l="1"/>
  <c r="F15" i="4"/>
  <c r="H15" i="1" s="1"/>
  <c r="H30" i="1" s="1"/>
  <c r="D31" i="1" s="1"/>
  <c r="L15" i="1" l="1"/>
  <c r="L30" i="1" s="1"/>
  <c r="J30" i="1"/>
  <c r="E15" i="4"/>
  <c r="L31" i="1" l="1"/>
  <c r="D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Allworth, Bruce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Allworth, Bruce:</t>
        </r>
        <r>
          <rPr>
            <sz val="9"/>
            <color indexed="81"/>
            <rFont val="Tahoma"/>
            <family val="2"/>
          </rPr>
          <t xml:space="preserve">
Winter Rates Fri 8 Jun to Mon 1 Oct 2018</t>
        </r>
      </text>
    </comment>
    <comment ref="J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Allworth, Bruce:</t>
        </r>
        <r>
          <rPr>
            <sz val="9"/>
            <color indexed="81"/>
            <rFont val="Tahoma"/>
            <family val="2"/>
          </rPr>
          <t xml:space="preserve">
$25 Member, $65 Guest, Child half price, Summer $15 Member(Adult or Child), $35 Adult Guest, $20 Child Guest</t>
        </r>
      </text>
    </comment>
    <comment ref="K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Allworth, Bruce:</t>
        </r>
        <r>
          <rPr>
            <sz val="9"/>
            <color indexed="81"/>
            <rFont val="Tahoma"/>
            <family val="2"/>
          </rPr>
          <t xml:space="preserve">
$35 Member, $85 Guest, Child half price, Summer $15 Member(Adult or Child), $35 Adult Guest, $20 Child Guest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Allworth, Bruce</author>
  </authors>
  <commentList>
    <comment ref="G1" authorId="0" shapeId="0" xr:uid="{77E649CD-5F5D-4D22-9509-096E8EB906AA}">
      <text>
        <r>
          <rPr>
            <b/>
            <sz val="9"/>
            <color indexed="81"/>
            <rFont val="Tahoma"/>
            <family val="2"/>
          </rPr>
          <t>Allworth, Bruce:</t>
        </r>
        <r>
          <rPr>
            <sz val="9"/>
            <color indexed="81"/>
            <rFont val="Tahoma"/>
            <family val="2"/>
          </rPr>
          <t xml:space="preserve">
Winter Rates Fri 8 Jun to Mon 1 Oct 2018</t>
        </r>
      </text>
    </comment>
    <comment ref="J1" authorId="0" shapeId="0" xr:uid="{29C4DEEF-4B53-4C93-BE14-83E39EF9D045}">
      <text>
        <r>
          <rPr>
            <b/>
            <sz val="9"/>
            <color indexed="81"/>
            <rFont val="Tahoma"/>
            <family val="2"/>
          </rPr>
          <t>Allworth, Bruce:</t>
        </r>
        <r>
          <rPr>
            <sz val="9"/>
            <color indexed="81"/>
            <rFont val="Tahoma"/>
            <family val="2"/>
          </rPr>
          <t xml:space="preserve">
$25 Member, $65 Guest, Child half price, Summer $15 Member(Adult or Child), $35 Adult Guest, $20 Child Guest</t>
        </r>
      </text>
    </comment>
    <comment ref="K1" authorId="0" shapeId="0" xr:uid="{45955849-00EC-4332-A0E4-2B3C30D60C6B}">
      <text>
        <r>
          <rPr>
            <b/>
            <sz val="9"/>
            <color indexed="81"/>
            <rFont val="Tahoma"/>
            <family val="2"/>
          </rPr>
          <t>Allworth, Bruce:</t>
        </r>
        <r>
          <rPr>
            <sz val="9"/>
            <color indexed="81"/>
            <rFont val="Tahoma"/>
            <family val="2"/>
          </rPr>
          <t xml:space="preserve">
$35 Member, $85 Guest, Child half price, Summer $15 Member(Adult or Child), $35 Adult Guest, $20 Child Guest</t>
        </r>
      </text>
    </comment>
  </commentList>
</comments>
</file>

<file path=xl/sharedStrings.xml><?xml version="1.0" encoding="utf-8"?>
<sst xmlns="http://schemas.openxmlformats.org/spreadsheetml/2006/main" count="170" uniqueCount="67">
  <si>
    <t>First Name</t>
  </si>
  <si>
    <t>Last name</t>
  </si>
  <si>
    <t>Member</t>
  </si>
  <si>
    <t>Guest</t>
  </si>
  <si>
    <t>Adult</t>
  </si>
  <si>
    <t>Child</t>
  </si>
  <si>
    <t>Summer</t>
  </si>
  <si>
    <t>Sun-Thur nights</t>
  </si>
  <si>
    <t>Fri-Sat nights</t>
  </si>
  <si>
    <t>Sun-Thur $</t>
  </si>
  <si>
    <t>Fri-Sat $</t>
  </si>
  <si>
    <t>Total</t>
  </si>
  <si>
    <t>Sun-Thur</t>
  </si>
  <si>
    <t>Fri-Sat</t>
  </si>
  <si>
    <t>Check</t>
  </si>
  <si>
    <t>No Nights</t>
  </si>
  <si>
    <t>Balance</t>
  </si>
  <si>
    <t>Balance Due date</t>
  </si>
  <si>
    <t>per bed /night</t>
  </si>
  <si>
    <t>days before</t>
  </si>
  <si>
    <t>Banking details for direct Debit: KVSC Pty Ltd Hume Bank Albury BSB 640 000 Account: 111284125</t>
  </si>
  <si>
    <r>
      <t xml:space="preserve">Date in </t>
    </r>
    <r>
      <rPr>
        <b/>
        <sz val="10"/>
        <color theme="1"/>
        <rFont val="Calibri"/>
        <family val="2"/>
        <scheme val="minor"/>
      </rPr>
      <t>dd/mm/yyyy</t>
    </r>
  </si>
  <si>
    <t>Date out dd/mm/yyyy</t>
  </si>
  <si>
    <t>email</t>
  </si>
  <si>
    <t>phone</t>
  </si>
  <si>
    <t>deposit</t>
  </si>
  <si>
    <t>USE INVOICE NUMBER FOR PAYMENT REFERENCE. All payments to come from a member's account</t>
  </si>
  <si>
    <t>Guest Adult</t>
  </si>
  <si>
    <t>Guest Child</t>
  </si>
  <si>
    <t>Child &lt;15</t>
  </si>
  <si>
    <t>21-25</t>
  </si>
  <si>
    <t xml:space="preserve">Adult </t>
  </si>
  <si>
    <t>Child&lt;15</t>
  </si>
  <si>
    <t>Winter Peak</t>
  </si>
  <si>
    <t>Winter Shoulder</t>
  </si>
  <si>
    <t>15-20</t>
  </si>
  <si>
    <t>Member Adult</t>
  </si>
  <si>
    <t>Member Child&lt;15</t>
  </si>
  <si>
    <t>Member 15-20</t>
  </si>
  <si>
    <t>Booking category</t>
  </si>
  <si>
    <t>Member 21-25</t>
  </si>
  <si>
    <t xml:space="preserve">Rates- Winter, Shoulder, Summer </t>
  </si>
  <si>
    <t xml:space="preserve">Winter Shoulder 2024 </t>
  </si>
  <si>
    <t>28th June to 8th September 2024 inclusive</t>
  </si>
  <si>
    <t>Winter Peak  Season</t>
  </si>
  <si>
    <t>9th September 2024 to opening of Winter Season June 2025</t>
  </si>
  <si>
    <t>Opening of Ski Season 2024 to 27th June AND 9th September to Season close 2024 inclusive.</t>
  </si>
  <si>
    <t>1. Save a blank copy in Excel format to your computer for future use.</t>
  </si>
  <si>
    <t>3. Only one booking per form. </t>
  </si>
  <si>
    <t>4. Complete all details ensuring correct selection from ALL dropdown lists.</t>
  </si>
  <si>
    <t>5. Select from Winter Peak or Winter shoulder as appropriate. Dates are detailed on the lower part of the form.</t>
  </si>
  <si>
    <t>7. Complete details of the member making the booking. </t>
  </si>
  <si>
    <t>8. Send booking form in excel format to kvsc.booking@gmail.com</t>
  </si>
  <si>
    <t>9. Do not pay until booking has been confirmed and you have received an invoice. Use invoice number as reference for payment. All payments must come from a member's bank account. Guests cannot pay the KVSC directly.</t>
  </si>
  <si>
    <t>PLEASE NOTE: any booking forms not completed as above will be  returned to you. The ensuing delay will  jeopardize your booking request.</t>
  </si>
  <si>
    <t>2. To use: open your copy and save as a new Excel file named for your booking. ie: SURNAME arrival date (eg:DOYLE 06.07.2024) </t>
  </si>
  <si>
    <t>6. If your booking dates include transition between seasons, each person on your booking will need a two line entry. See example booking form.</t>
  </si>
  <si>
    <t>Instructions on how to complete booking form.</t>
  </si>
  <si>
    <t>Bridget</t>
  </si>
  <si>
    <t>Doyle</t>
  </si>
  <si>
    <t>Hazza</t>
  </si>
  <si>
    <t>Friend</t>
  </si>
  <si>
    <t>Bridget Doyle</t>
  </si>
  <si>
    <t>BD@gmail.com</t>
  </si>
  <si>
    <t>xxxx xxx xxx</t>
  </si>
  <si>
    <t>NB: Booking dates include change from Shoulder to Peak season. Therefore TWO LINE Entires required for each person.</t>
  </si>
  <si>
    <t>10. See Example booking sheet. Note the example booking dates crossover between shoulder and winter peak seasons so each person has two line entries.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</si>
</sst>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$&quot;#,##0.00"/>
    <numFmt numFmtId="167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/>
    <xf numFmtId="15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left"/>
    </xf>
    <xf numFmtId="165" fontId="2" fillId="0" borderId="1" xfId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5" fontId="2" fillId="0" borderId="1" xfId="0" applyNumberFormat="1" applyFont="1" applyBorder="1" applyAlignment="1">
      <alignment horizontal="left"/>
    </xf>
    <xf numFmtId="1" fontId="0" fillId="0" borderId="1" xfId="0" applyNumberFormat="1" applyBorder="1"/>
    <xf numFmtId="166" fontId="0" fillId="0" borderId="1" xfId="0" applyNumberFormat="1" applyBorder="1"/>
    <xf numFmtId="166" fontId="0" fillId="0" borderId="0" xfId="0" applyNumberFormat="1"/>
    <xf numFmtId="166" fontId="2" fillId="0" borderId="2" xfId="0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3" borderId="1" xfId="0" applyFill="1" applyBorder="1" applyProtection="1">
      <protection locked="0"/>
    </xf>
    <xf numFmtId="15" fontId="0" fillId="3" borderId="1" xfId="0" applyNumberFormat="1" applyFill="1" applyBorder="1" applyProtection="1">
      <protection locked="0"/>
    </xf>
    <xf numFmtId="0" fontId="0" fillId="4" borderId="0" xfId="0" applyFill="1"/>
    <xf numFmtId="167" fontId="9" fillId="0" borderId="1" xfId="0" applyNumberFormat="1" applyFont="1" applyBorder="1"/>
    <xf numFmtId="164" fontId="0" fillId="0" borderId="3" xfId="1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0" xfId="0" applyProtection="1">
      <protection locked="0"/>
    </xf>
    <xf numFmtId="0" fontId="8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5" borderId="5" xfId="0" applyFill="1" applyBorder="1"/>
    <xf numFmtId="0" fontId="0" fillId="5" borderId="1" xfId="0" applyFill="1" applyBorder="1"/>
    <xf numFmtId="0" fontId="0" fillId="6" borderId="0" xfId="0" applyFill="1"/>
    <xf numFmtId="0" fontId="0" fillId="0" borderId="0" xfId="0" applyProtection="1">
      <protection hidden="1"/>
    </xf>
    <xf numFmtId="15" fontId="0" fillId="0" borderId="0" xfId="0" applyNumberFormat="1" applyProtection="1"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0" applyFont="1"/>
    <xf numFmtId="0" fontId="10" fillId="7" borderId="0" xfId="0" applyFont="1" applyFill="1"/>
    <xf numFmtId="0" fontId="0" fillId="7" borderId="0" xfId="0" applyFill="1"/>
    <xf numFmtId="0" fontId="11" fillId="0" borderId="0" xfId="0" applyFont="1"/>
    <xf numFmtId="0" fontId="12" fillId="0" borderId="0" xfId="0" applyFont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4" borderId="0" xfId="0" applyFont="1" applyFill="1" applyAlignment="1">
      <alignment shrinkToFit="1"/>
    </xf>
    <xf numFmtId="0" fontId="0" fillId="4" borderId="0" xfId="0" applyFill="1" applyAlignment="1">
      <alignment shrinkToFit="1"/>
    </xf>
    <xf numFmtId="0" fontId="6" fillId="4" borderId="0" xfId="0" applyFont="1" applyFill="1"/>
    <xf numFmtId="167" fontId="7" fillId="0" borderId="3" xfId="0" applyNumberFormat="1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1" fontId="7" fillId="0" borderId="3" xfId="0" applyNumberFormat="1" applyFont="1" applyBorder="1" applyProtection="1">
      <protection locked="0"/>
    </xf>
    <xf numFmtId="49" fontId="7" fillId="0" borderId="3" xfId="0" applyNumberFormat="1" applyFont="1" applyBorder="1" applyProtection="1">
      <protection locked="0"/>
    </xf>
    <xf numFmtId="0" fontId="0" fillId="6" borderId="0" xfId="0" applyFill="1"/>
    <xf numFmtId="0" fontId="0" fillId="7" borderId="0" xfId="0" applyFill="1" applyAlignment="1">
      <alignment wrapText="1"/>
    </xf>
  </cellXfs>
  <cellStyles count="3">
    <cellStyle name="Currency" xfId="1" builtinId="4"/>
    <cellStyle name="Currency 2" xfId="2" xr:uid="{BDA1F62D-9906-4C8A-B497-1D5EFAF3511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124630a4dcfc76c7/KVSC%202024/2024%20new%20booking%20form/LAST%20NAME%2006.06.2024%20EXAMPLE.xlsx" TargetMode="External"/><Relationship Id="rId1" Type="http://schemas.openxmlformats.org/officeDocument/2006/relationships/externalLinkPath" Target="LAST%20NAME%2006.06.2024%20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ooking form"/>
      <sheetName val="Day list"/>
      <sheetName val="Price list"/>
    </sheetNames>
    <sheetDataSet>
      <sheetData sheetId="0"/>
      <sheetData sheetId="1">
        <row r="2">
          <cell r="F2">
            <v>5</v>
          </cell>
          <cell r="G2">
            <v>2</v>
          </cell>
        </row>
        <row r="3">
          <cell r="F3">
            <v>5</v>
          </cell>
          <cell r="G3">
            <v>4</v>
          </cell>
        </row>
        <row r="4">
          <cell r="F4">
            <v>5</v>
          </cell>
          <cell r="G4">
            <v>2</v>
          </cell>
        </row>
        <row r="5">
          <cell r="F5">
            <v>5</v>
          </cell>
          <cell r="G5">
            <v>4</v>
          </cell>
        </row>
        <row r="6">
          <cell r="F6">
            <v>0</v>
          </cell>
          <cell r="G6">
            <v>0</v>
          </cell>
        </row>
        <row r="7">
          <cell r="F7">
            <v>0</v>
          </cell>
          <cell r="G7">
            <v>0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3">
          <cell r="F13">
            <v>0</v>
          </cell>
          <cell r="G13">
            <v>0</v>
          </cell>
        </row>
        <row r="14">
          <cell r="F14">
            <v>0</v>
          </cell>
          <cell r="G14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</sheetData>
      <sheetData sheetId="2">
        <row r="5">
          <cell r="B5">
            <v>30</v>
          </cell>
          <cell r="C5">
            <v>40</v>
          </cell>
          <cell r="D5">
            <v>15</v>
          </cell>
          <cell r="E5">
            <v>20</v>
          </cell>
          <cell r="F5">
            <v>30</v>
          </cell>
          <cell r="G5">
            <v>40</v>
          </cell>
          <cell r="H5">
            <v>53</v>
          </cell>
          <cell r="I5">
            <v>68</v>
          </cell>
          <cell r="J5">
            <v>70</v>
          </cell>
          <cell r="K5">
            <v>90</v>
          </cell>
          <cell r="L5">
            <v>35</v>
          </cell>
          <cell r="M5">
            <v>45</v>
          </cell>
        </row>
        <row r="6">
          <cell r="B6">
            <v>30</v>
          </cell>
          <cell r="C6">
            <v>40</v>
          </cell>
          <cell r="D6">
            <v>15</v>
          </cell>
          <cell r="E6">
            <v>20</v>
          </cell>
          <cell r="F6">
            <v>30</v>
          </cell>
          <cell r="G6">
            <v>40</v>
          </cell>
          <cell r="H6">
            <v>30</v>
          </cell>
          <cell r="I6">
            <v>40</v>
          </cell>
          <cell r="J6">
            <v>53</v>
          </cell>
          <cell r="K6">
            <v>68</v>
          </cell>
          <cell r="L6">
            <v>27</v>
          </cell>
          <cell r="M6">
            <v>34</v>
          </cell>
        </row>
        <row r="7">
          <cell r="B7">
            <v>20</v>
          </cell>
          <cell r="D7">
            <v>15</v>
          </cell>
          <cell r="F7">
            <v>20</v>
          </cell>
          <cell r="H7">
            <v>20</v>
          </cell>
          <cell r="J7">
            <v>40</v>
          </cell>
          <cell r="L7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topLeftCell="A11" zoomScale="110" zoomScaleNormal="110" workbookViewId="0">
      <selection activeCell="G2" sqref="G2"/>
    </sheetView>
  </sheetViews>
  <sheetFormatPr defaultRowHeight="14.5" x14ac:dyDescent="0.35"/>
  <cols>
    <col min="1" max="1" width="5.1796875" customWidth="1"/>
    <col min="2" max="2" width="14.81640625" customWidth="1"/>
    <col min="3" max="3" width="17.453125" customWidth="1"/>
    <col min="4" max="4" width="14.81640625" customWidth="1"/>
    <col min="5" max="5" width="12" customWidth="1"/>
    <col min="6" max="6" width="13.26953125" customWidth="1"/>
    <col min="7" max="7" width="16.26953125" customWidth="1"/>
    <col min="12" max="12" width="11.54296875" customWidth="1"/>
    <col min="18" max="18" width="15.453125" customWidth="1"/>
    <col min="20" max="20" width="19.81640625" customWidth="1"/>
    <col min="21" max="21" width="12" customWidth="1"/>
    <col min="22" max="22" width="9.453125" bestFit="1" customWidth="1"/>
  </cols>
  <sheetData>
    <row r="1" spans="1:31" ht="72.5" x14ac:dyDescent="0.35">
      <c r="B1" s="14" t="s">
        <v>0</v>
      </c>
      <c r="C1" s="14" t="s">
        <v>1</v>
      </c>
      <c r="D1" s="15" t="s">
        <v>39</v>
      </c>
      <c r="E1" s="15" t="s">
        <v>21</v>
      </c>
      <c r="F1" s="15" t="s">
        <v>22</v>
      </c>
      <c r="G1" s="15" t="s">
        <v>41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35"/>
      <c r="Q1" s="35"/>
      <c r="R1" s="32" t="s">
        <v>36</v>
      </c>
      <c r="S1" s="32" t="s">
        <v>4</v>
      </c>
      <c r="T1" s="32" t="s">
        <v>33</v>
      </c>
      <c r="U1" s="33">
        <v>45471</v>
      </c>
      <c r="V1" s="33">
        <v>45543</v>
      </c>
      <c r="W1" s="32"/>
      <c r="X1" s="32"/>
      <c r="Y1" s="32"/>
      <c r="Z1" s="32"/>
      <c r="AA1" s="32"/>
      <c r="AB1" s="32"/>
      <c r="AC1" s="32"/>
      <c r="AD1" s="32"/>
      <c r="AE1" s="32"/>
    </row>
    <row r="2" spans="1:31" x14ac:dyDescent="0.35">
      <c r="A2" s="2">
        <v>1</v>
      </c>
      <c r="B2" s="16"/>
      <c r="C2" s="16"/>
      <c r="D2" s="16"/>
      <c r="E2" s="17"/>
      <c r="F2" s="17"/>
      <c r="G2" s="16"/>
      <c r="H2" s="10">
        <f>+'Day list'!F2</f>
        <v>0</v>
      </c>
      <c r="I2" s="10">
        <f>+'Day list'!G2</f>
        <v>0</v>
      </c>
      <c r="J2" s="11">
        <f>IF(AND(D2="Member Adult",G2="Winter Peak"),H2*'Price list'!$B$5,IF(AND(D2="Member Child&lt;15",G2="Winter Peak"),H2*'Price list'!$D$5,IF(AND(D2="Member 15-20",G2="Winter Peak"),H2*'Price list'!$F$5,IF(AND(D2="Member 21-25",G2="Winter Peak"),H2*'Price list'!$H$5,IF(AND(D2="Member Adult",G2="Winter Shoulder"),H2*'Price list'!$B$6,IF(AND(D2="Member Child&lt;15",G2="Winter Shoulder"),H2*'Price list'!$D$6,IF(AND(D2="Member 15-20",G2="Winter Shoulder"),H2*'Price list'!$F$6,IF(AND(D2="Member 21-25",G2="Winter Shoulder"),H2*'Price list'!$H$6,IF(AND(D2="Member Adult",G2="Summer"),H2*'Price list'!$B$7,IF(AND(D2="Member Child&lt;15",G2="Summer"),H2*'Price list'!$D$7,IF(AND(D2="Member 15-20",G2="Summer"),H2*'Price list'!$F$7,IF(AND(D2="Member 21-25",G2="Summer"),H2*'Price list'!$H$7,IF(AND(D2="Guest Adult",G2="Winter Peak"),H2*'Price list'!$J$5,IF(AND(D2="Guest Child",G2="Winter Peak"),H2*'Price list'!$L$5,IF(AND(D2="Guest Adult",G2="Winter Shoulder"),H2*'Price list'!$J$6,IF(AND(D2="Guest Child",G2="Winter Shoulder"),H2*'Price list'!$L$6,IF(AND(D2="Guest Adult",G2="Summer"),H2*'Price list'!$J$7,IF(AND(D2="Guest Child",G2="Summer"),H2*'Price list'!$L$7,0))))))))))))))))))</f>
        <v>0</v>
      </c>
      <c r="K2" s="11">
        <f>IF(AND(D2="Member Adult",G2="Winter Peak"),I2*'Price list'!$C$5,IF(AND(D2="Member Child&lt;15",G2="Winter Peak"),I2*'Price list'!$E$5,IF(AND(D2="Member 15-20",G2="Winter Peak"),I2*'Price list'!$G$5,IF(AND(D2="Member 21-25",G2="Winter Peak"),I2*'Price list'!$I$5,IF(AND(D2="Member Adult",G2="Winter Shoulder"),I2*'Price list'!$C$6,IF(AND(D2="Member Child&lt;15",G2="Winter Shoulder"),I2*'Price list'!$E$6,IF(AND(D2="Member 15-20",G2="Winter Shoulder"),I2*'Price list'!$G$6,IF(AND(D2="Member 21-25",G2="Winter Shoulder"),I2*'Price list'!$I$6,IF(AND(D2="Member Adult",G2="Summer"),I2*'Price list'!$B$7,IF(AND(D2="Member Child&lt;15",G2="Summer"),I2*'Price list'!$D$7,IF(AND(D2="Member 15-20",G2="Summer"),I2*'Price list'!$F$7,IF(AND(D2="Member 21-25",G2="Summer"),I2*'Price list'!$H$7,IF(AND(D2="Guest Adult",G2="Winter Peak"),I2*'Price list'!$K$5,IF(AND(D2="Guest Child",G2="Winter Peak"),I2*'Price list'!$M$5,IF(AND(D2="Guest Adult",G2="Winter Shoulder"),I2*'Price list'!$K$6,IF(AND(D2="Guest Child",G2="Winter Shoulder"),I2*'Price list'!$M$6,IF(AND(D2="Guest Adult",G2="Summer"),I2*'Price list'!$J$7,IF(AND(D2="Guest Child",G2="Summer"),I2*'Price list'!$L$7,0))))))))))))))))))</f>
        <v>0</v>
      </c>
      <c r="L2" s="11">
        <f>+K2+J2</f>
        <v>0</v>
      </c>
      <c r="P2" s="32"/>
      <c r="Q2" s="32"/>
      <c r="R2" s="32" t="s">
        <v>37</v>
      </c>
      <c r="S2" s="32" t="s">
        <v>5</v>
      </c>
      <c r="T2" s="32" t="s">
        <v>34</v>
      </c>
      <c r="U2" s="33">
        <v>45450</v>
      </c>
      <c r="V2" s="33">
        <v>45470</v>
      </c>
      <c r="W2" s="33">
        <v>45544</v>
      </c>
      <c r="X2" s="33">
        <v>45571</v>
      </c>
      <c r="Y2" s="32"/>
      <c r="Z2" s="32"/>
      <c r="AA2" s="32"/>
      <c r="AB2" s="32"/>
      <c r="AC2" s="32"/>
      <c r="AD2" s="32"/>
      <c r="AE2" s="32"/>
    </row>
    <row r="3" spans="1:31" x14ac:dyDescent="0.35">
      <c r="A3" s="2">
        <v>2</v>
      </c>
      <c r="B3" s="16"/>
      <c r="C3" s="16"/>
      <c r="D3" s="16"/>
      <c r="E3" s="17"/>
      <c r="F3" s="17"/>
      <c r="G3" s="16"/>
      <c r="H3" s="10">
        <f>+'Day list'!F3</f>
        <v>0</v>
      </c>
      <c r="I3" s="10">
        <f>+'Day list'!G3</f>
        <v>0</v>
      </c>
      <c r="J3" s="11">
        <f>IF(AND(D3="Member Adult",G3="Winter Peak"),H3*'Price list'!$B$5,IF(AND(D3="Member Child&lt;15",G3="Winter Peak"),H3*'Price list'!$D$5,IF(AND(D3="Member 15-20",G3="Winter Peak"),H3*'Price list'!$F$5,IF(AND(D3="Member 21-25",G3="Winter Peak"),H3*'Price list'!$H$5,IF(AND(D3="Member Adult",G3="Winter Shoulder"),H3*'Price list'!$B$6,IF(AND(D3="Member Child&lt;15",G3="Winter Shoulder"),H3*'Price list'!$D$6,IF(AND(D3="Member 15-20",G3="Winter Shoulder"),H3*'Price list'!$F$6,IF(AND(D3="Member 21-25",G3="Winter Shoulder"),H3*'Price list'!$H$6,IF(AND(D3="Member Adult",G3="Summer"),H3*'Price list'!$B$7,IF(AND(D3="Member Child&lt;15",G3="Summer"),H3*'Price list'!$D$7,IF(AND(D3="Member 15-20",G3="Summer"),H3*'Price list'!$F$7,IF(AND(D3="Member 21-25",G3="Summer"),H3*'Price list'!$H$7,IF(AND(D3="Guest Adult",G3="Winter Peak"),H3*'Price list'!$J$5,IF(AND(D3="Guest Child",G3="Winter Peak"),H3*'Price list'!$L$5,IF(AND(D3="Guest Adult",G3="Winter Shoulder"),H3*'Price list'!$J$6,IF(AND(D3="Guest Child",G3="Winter Shoulder"),H3*'Price list'!$L$6,IF(AND(D3="Guest Adult",G3="Summer"),H3*'Price list'!$J$7,IF(AND(D3="Guest Child",G3="Summer"),H3*'Price list'!$L$7,0))))))))))))))))))</f>
        <v>0</v>
      </c>
      <c r="K3" s="11">
        <f>IF(AND(D3="Member Adult",G3="Winter Peak"),I3*'Price list'!$C$5,IF(AND(D3="Member Child&lt;15",G3="Winter Peak"),I3*'Price list'!$E$5,IF(AND(D3="Member 15-20",G3="Winter Peak"),I3*'Price list'!$G$5,IF(AND(D3="Member 21-25",G3="Winter Peak"),I3*'Price list'!$I$5,IF(AND(D3="Member Adult",G3="Winter Shoulder"),I3*'Price list'!$C$6,IF(AND(D3="Member Child&lt;15",G3="Winter Shoulder"),I3*'Price list'!$E$6,IF(AND(D3="Member 15-20",G3="Winter Shoulder"),I3*'Price list'!$G$6,IF(AND(D3="Member 21-25",G3="Winter Shoulder"),I3*'Price list'!$I$6,IF(AND(D3="Member Adult",G3="Summer"),I3*'Price list'!$B$7,IF(AND(D3="Member Child&lt;15",G3="Summer"),I3*'Price list'!$D$7,IF(AND(D3="Member 15-20",G3="Summer"),I3*'Price list'!$F$7,IF(AND(D3="Member 21-25",G3="Summer"),I3*'Price list'!$H$7,IF(AND(D3="Guest Adult",G3="Winter Peak"),I3*'Price list'!$K$5,IF(AND(D3="Guest Child",G3="Winter Peak"),I3*'Price list'!$M$5,IF(AND(D3="Guest Adult",G3="Winter Shoulder"),I3*'Price list'!$K$6,IF(AND(D3="Guest Child",G3="Winter Shoulder"),I3*'Price list'!$M$6,IF(AND(D3="Guest Adult",G3="Summer"),I3*'Price list'!$J$7,IF(AND(D3="Guest Child",G3="Summer"),I3*'Price list'!$L$7,0))))))))))))))))))</f>
        <v>0</v>
      </c>
      <c r="L3" s="11">
        <f t="shared" ref="L3:L13" si="0">+K3+J3</f>
        <v>0</v>
      </c>
      <c r="P3" s="32"/>
      <c r="Q3" s="32"/>
      <c r="R3" s="32" t="s">
        <v>38</v>
      </c>
      <c r="S3" s="32"/>
      <c r="T3" s="32" t="s">
        <v>6</v>
      </c>
      <c r="U3" s="33">
        <v>45572</v>
      </c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x14ac:dyDescent="0.35">
      <c r="A4" s="2">
        <v>3</v>
      </c>
      <c r="B4" s="16"/>
      <c r="C4" s="16"/>
      <c r="D4" s="16"/>
      <c r="E4" s="17"/>
      <c r="F4" s="17"/>
      <c r="G4" s="16"/>
      <c r="H4" s="10">
        <f>+'Day list'!F4</f>
        <v>0</v>
      </c>
      <c r="I4" s="10">
        <f>+'Day list'!G4</f>
        <v>0</v>
      </c>
      <c r="J4" s="11">
        <f>IF(AND(D4="Member Adult",G4="Winter Peak"),H4*'Price list'!$B$5,IF(AND(D4="Member Child&lt;15",G4="Winter Peak"),H4*'Price list'!$D$5,IF(AND(D4="Member 15-20",G4="Winter Peak"),H4*'Price list'!$F$5,IF(AND(D4="Member 21-25",G4="Winter Peak"),H4*'Price list'!$H$5,IF(AND(D4="Member Adult",G4="Winter Shoulder"),H4*'Price list'!$B$6,IF(AND(D4="Member Child&lt;15",G4="Winter Shoulder"),H4*'Price list'!$D$6,IF(AND(D4="Member 15-20",G4="Winter Shoulder"),H4*'Price list'!$F$6,IF(AND(D4="Member 21-25",G4="Winter Shoulder"),H4*'Price list'!$H$6,IF(AND(D4="Member Adult",G4="Summer"),H4*'Price list'!$B$7,IF(AND(D4="Member Child&lt;15",G4="Summer"),H4*'Price list'!$D$7,IF(AND(D4="Member 15-20",G4="Summer"),H4*'Price list'!$F$7,IF(AND(D4="Member 21-25",G4="Summer"),H4*'Price list'!$H$7,IF(AND(D4="Guest Adult",G4="Winter Peak"),H4*'Price list'!$J$5,IF(AND(D4="Guest Child",G4="Winter Peak"),H4*'Price list'!$L$5,IF(AND(D4="Guest Adult",G4="Winter Shoulder"),H4*'Price list'!$J$6,IF(AND(D4="Guest Child",G4="Winter Shoulder"),H4*'Price list'!$L$6,IF(AND(D4="Guest Adult",G4="Summer"),H4*'Price list'!$J$7,IF(AND(D4="Guest Child",G4="Summer"),H4*'Price list'!$L$7,0))))))))))))))))))</f>
        <v>0</v>
      </c>
      <c r="K4" s="11">
        <f>IF(AND(D4="Member Adult",G4="Winter Peak"),I4*'Price list'!$C$5,IF(AND(D4="Member Child&lt;15",G4="Winter Peak"),I4*'Price list'!$E$5,IF(AND(D4="Member 15-20",G4="Winter Peak"),I4*'Price list'!$G$5,IF(AND(D4="Member 21-25",G4="Winter Peak"),I4*'Price list'!$I$5,IF(AND(D4="Member Adult",G4="Winter Shoulder"),I4*'Price list'!$C$6,IF(AND(D4="Member Child&lt;15",G4="Winter Shoulder"),I4*'Price list'!$E$6,IF(AND(D4="Member 15-20",G4="Winter Shoulder"),I4*'Price list'!$G$6,IF(AND(D4="Member 21-25",G4="Winter Shoulder"),I4*'Price list'!$I$6,IF(AND(D4="Member Adult",G4="Summer"),I4*'Price list'!$B$7,IF(AND(D4="Member Child&lt;15",G4="Summer"),I4*'Price list'!$D$7,IF(AND(D4="Member 15-20",G4="Summer"),I4*'Price list'!$F$7,IF(AND(D4="Member 21-25",G4="Summer"),I4*'Price list'!$H$7,IF(AND(D4="Guest Adult",G4="Winter Peak"),I4*'Price list'!$K$5,IF(AND(D4="Guest Child",G4="Winter Peak"),I4*'Price list'!$M$5,IF(AND(D4="Guest Adult",G4="Winter Shoulder"),I4*'Price list'!$K$6,IF(AND(D4="Guest Child",G4="Winter Shoulder"),I4*'Price list'!$M$6,IF(AND(D4="Guest Adult",G4="Summer"),I4*'Price list'!$J$7,IF(AND(D4="Guest Child",G4="Summer"),I4*'Price list'!$L$7,0))))))))))))))))))</f>
        <v>0</v>
      </c>
      <c r="L4" s="11">
        <f t="shared" si="0"/>
        <v>0</v>
      </c>
      <c r="P4" s="32"/>
      <c r="Q4" s="32"/>
      <c r="R4" s="32" t="s">
        <v>40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x14ac:dyDescent="0.35">
      <c r="A5" s="2">
        <v>4</v>
      </c>
      <c r="B5" s="16"/>
      <c r="C5" s="16"/>
      <c r="D5" s="16"/>
      <c r="E5" s="17"/>
      <c r="F5" s="17"/>
      <c r="G5" s="16"/>
      <c r="H5" s="10">
        <f>+'Day list'!F5</f>
        <v>0</v>
      </c>
      <c r="I5" s="10">
        <f>+'Day list'!G5</f>
        <v>0</v>
      </c>
      <c r="J5" s="11">
        <f>IF(AND(D5="Member Adult",G5="Winter Peak"),H5*'Price list'!$B$5,IF(AND(D5="Member Child&lt;15",G5="Winter Peak"),H5*'Price list'!$D$5,IF(AND(D5="Member 15-20",G5="Winter Peak"),H5*'Price list'!$F$5,IF(AND(D5="Member 21-25",G5="Winter Peak"),H5*'Price list'!$H$5,IF(AND(D5="Member Adult",G5="Winter Shoulder"),H5*'Price list'!$B$6,IF(AND(D5="Member Child&lt;15",G5="Winter Shoulder"),H5*'Price list'!$D$6,IF(AND(D5="Member 15-20",G5="Winter Shoulder"),H5*'Price list'!$F$6,IF(AND(D5="Member 21-25",G5="Winter Shoulder"),H5*'Price list'!$H$6,IF(AND(D5="Member Adult",G5="Summer"),H5*'Price list'!$B$7,IF(AND(D5="Member Child&lt;15",G5="Summer"),H5*'Price list'!$D$7,IF(AND(D5="Member 15-20",G5="Summer"),H5*'Price list'!$F$7,IF(AND(D5="Member 21-25",G5="Summer"),H5*'Price list'!$H$7,IF(AND(D5="Guest Adult",G5="Winter Peak"),H5*'Price list'!$J$5,IF(AND(D5="Guest Child",G5="Winter Peak"),H5*'Price list'!$L$5,IF(AND(D5="Guest Adult",G5="Winter Shoulder"),H5*'Price list'!$J$6,IF(AND(D5="Guest Child",G5="Winter Shoulder"),H5*'Price list'!$L$6,IF(AND(D5="Guest Adult",G5="Summer"),H5*'Price list'!$J$7,IF(AND(D5="Guest Child",G5="Summer"),H5*'Price list'!$L$7,0))))))))))))))))))</f>
        <v>0</v>
      </c>
      <c r="K5" s="11">
        <f>IF(AND(D5="Member Adult",G5="Winter Peak"),I5*'Price list'!$C$5,IF(AND(D5="Member Child&lt;15",G5="Winter Peak"),I5*'Price list'!$E$5,IF(AND(D5="Member 15-20",G5="Winter Peak"),I5*'Price list'!$G$5,IF(AND(D5="Member 21-25",G5="Winter Peak"),I5*'Price list'!$I$5,IF(AND(D5="Member Adult",G5="Winter Shoulder"),I5*'Price list'!$C$6,IF(AND(D5="Member Child&lt;15",G5="Winter Shoulder"),I5*'Price list'!$E$6,IF(AND(D5="Member 15-20",G5="Winter Shoulder"),I5*'Price list'!$G$6,IF(AND(D5="Member 21-25",G5="Winter Shoulder"),I5*'Price list'!$I$6,IF(AND(D5="Member Adult",G5="Summer"),I5*'Price list'!$B$7,IF(AND(D5="Member Child&lt;15",G5="Summer"),I5*'Price list'!$D$7,IF(AND(D5="Member 15-20",G5="Summer"),I5*'Price list'!$F$7,IF(AND(D5="Member 21-25",G5="Summer"),I5*'Price list'!$H$7,IF(AND(D5="Guest Adult",G5="Winter Peak"),I5*'Price list'!$K$5,IF(AND(D5="Guest Child",G5="Winter Peak"),I5*'Price list'!$M$5,IF(AND(D5="Guest Adult",G5="Winter Shoulder"),I5*'Price list'!$K$6,IF(AND(D5="Guest Child",G5="Winter Shoulder"),I5*'Price list'!$M$6,IF(AND(D5="Guest Adult",G5="Summer"),I5*'Price list'!$J$7,IF(AND(D5="Guest Child",G5="Summer"),I5*'Price list'!$L$7,0))))))))))))))))))</f>
        <v>0</v>
      </c>
      <c r="L5" s="11">
        <f t="shared" si="0"/>
        <v>0</v>
      </c>
      <c r="P5" s="32"/>
      <c r="Q5" s="32"/>
      <c r="R5" s="32" t="s">
        <v>27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x14ac:dyDescent="0.35">
      <c r="A6" s="2">
        <v>5</v>
      </c>
      <c r="B6" s="16"/>
      <c r="C6" s="16"/>
      <c r="D6" s="16"/>
      <c r="E6" s="17"/>
      <c r="F6" s="17"/>
      <c r="G6" s="16"/>
      <c r="H6" s="10">
        <f>+'Day list'!F6</f>
        <v>0</v>
      </c>
      <c r="I6" s="10">
        <f>+'Day list'!G6</f>
        <v>0</v>
      </c>
      <c r="J6" s="11">
        <f>IF(AND(D6="Member Adult",G6="Winter Peak"),H6*'Price list'!$B$5,IF(AND(D6="Member Child&lt;15",G6="Winter Peak"),H6*'Price list'!$D$5,IF(AND(D6="Member 15-20",G6="Winter Peak"),H6*'Price list'!$F$5,IF(AND(D6="Member 21-25",G6="Winter Peak"),H6*'Price list'!$H$5,IF(AND(D6="Member Adult",G6="Winter Shoulder"),H6*'Price list'!$B$6,IF(AND(D6="Member Child&lt;15",G6="Winter Shoulder"),H6*'Price list'!$D$6,IF(AND(D6="Member 15-20",G6="Winter Shoulder"),H6*'Price list'!$F$6,IF(AND(D6="Member 21-25",G6="Winter Shoulder"),H6*'Price list'!$H$6,IF(AND(D6="Member Adult",G6="Summer"),H6*'Price list'!$B$7,IF(AND(D6="Member Child&lt;15",G6="Summer"),H6*'Price list'!$D$7,IF(AND(D6="Member 15-20",G6="Summer"),H6*'Price list'!$F$7,IF(AND(D6="Member 21-25",G6="Summer"),H6*'Price list'!$H$7,IF(AND(D6="Guest Adult",G6="Winter Peak"),H6*'Price list'!$J$5,IF(AND(D6="Guest Child",G6="Winter Peak"),H6*'Price list'!$L$5,IF(AND(D6="Guest Adult",G6="Winter Shoulder"),H6*'Price list'!$J$6,IF(AND(D6="Guest Child",G6="Winter Shoulder"),H6*'Price list'!$L$6,IF(AND(D6="Guest Adult",G6="Summer"),H6*'Price list'!$J$7,IF(AND(D6="Guest Child",G6="Summer"),H6*'Price list'!$L$7,0))))))))))))))))))</f>
        <v>0</v>
      </c>
      <c r="K6" s="11">
        <f>IF(AND(D6="Member Adult",G6="Winter Peak"),I6*'Price list'!$C$5,IF(AND(D6="Member Child&lt;15",G6="Winter Peak"),I6*'Price list'!$E$5,IF(AND(D6="Member 15-20",G6="Winter Peak"),I6*'Price list'!$G$5,IF(AND(D6="Member 21-25",G6="Winter Peak"),I6*'Price list'!$I$5,IF(AND(D6="Member Adult",G6="Winter Shoulder"),I6*'Price list'!$C$6,IF(AND(D6="Member Child&lt;15",G6="Winter Shoulder"),I6*'Price list'!$E$6,IF(AND(D6="Member 15-20",G6="Winter Shoulder"),I6*'Price list'!$G$6,IF(AND(D6="Member 21-25",G6="Winter Shoulder"),I6*'Price list'!$I$6,IF(AND(D6="Member Adult",G6="Summer"),I6*'Price list'!$B$7,IF(AND(D6="Member Child&lt;15",G6="Summer"),I6*'Price list'!$D$7,IF(AND(D6="Member 15-20",G6="Summer"),I6*'Price list'!$F$7,IF(AND(D6="Member 21-25",G6="Summer"),I6*'Price list'!$H$7,IF(AND(D6="Guest Adult",G6="Winter Peak"),I6*'Price list'!$K$5,IF(AND(D6="Guest Child",G6="Winter Peak"),I6*'Price list'!$M$5,IF(AND(D6="Guest Adult",G6="Winter Shoulder"),I6*'Price list'!$K$6,IF(AND(D6="Guest Child",G6="Winter Shoulder"),I6*'Price list'!$M$6,IF(AND(D6="Guest Adult",G6="Summer"),I6*'Price list'!$J$7,IF(AND(D6="Guest Child",G6="Summer"),I6*'Price list'!$L$7,0))))))))))))))))))</f>
        <v>0</v>
      </c>
      <c r="L6" s="11">
        <f t="shared" si="0"/>
        <v>0</v>
      </c>
      <c r="P6" s="32"/>
      <c r="Q6" s="32"/>
      <c r="R6" s="32" t="s">
        <v>28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x14ac:dyDescent="0.35">
      <c r="A7" s="2">
        <v>6</v>
      </c>
      <c r="B7" s="16"/>
      <c r="C7" s="16"/>
      <c r="D7" s="16"/>
      <c r="E7" s="17"/>
      <c r="F7" s="17"/>
      <c r="G7" s="16"/>
      <c r="H7" s="10">
        <f>+'Day list'!F7</f>
        <v>0</v>
      </c>
      <c r="I7" s="10">
        <f>+'Day list'!G7</f>
        <v>0</v>
      </c>
      <c r="J7" s="11">
        <f>IF(AND(D7="Member Adult",G7="Winter Peak"),H7*'Price list'!$B$5,IF(AND(D7="Member Child&lt;15",G7="Winter Peak"),H7*'Price list'!$D$5,IF(AND(D7="Member 15-20",G7="Winter Peak"),H7*'Price list'!$F$5,IF(AND(D7="Member 21-25",G7="Winter Peak"),H7*'Price list'!$H$5,IF(AND(D7="Member Adult",G7="Winter Shoulder"),H7*'Price list'!$B$6,IF(AND(D7="Member Child&lt;15",G7="Winter Shoulder"),H7*'Price list'!$D$6,IF(AND(D7="Member 15-20",G7="Winter Shoulder"),H7*'Price list'!$F$6,IF(AND(D7="Member 21-25",G7="Winter Shoulder"),H7*'Price list'!$H$6,IF(AND(D7="Member Adult",G7="Summer"),H7*'Price list'!$B$7,IF(AND(D7="Member Child&lt;15",G7="Summer"),H7*'Price list'!$D$7,IF(AND(D7="Member 15-20",G7="Summer"),H7*'Price list'!$F$7,IF(AND(D7="Member 21-25",G7="Summer"),H7*'Price list'!$H$7,IF(AND(D7="Guest Adult",G7="Winter Peak"),H7*'Price list'!$J$5,IF(AND(D7="Guest Child",G7="Winter Peak"),H7*'Price list'!$L$5,IF(AND(D7="Guest Adult",G7="Winter Shoulder"),H7*'Price list'!$J$6,IF(AND(D7="Guest Child",G7="Winter Shoulder"),H7*'Price list'!$L$6,IF(AND(D7="Guest Adult",G7="Summer"),H7*'Price list'!$J$7,IF(AND(D7="Guest Child",G7="Summer"),H7*'Price list'!$L$7,0))))))))))))))))))</f>
        <v>0</v>
      </c>
      <c r="K7" s="11">
        <f>IF(AND(D7="Member Adult",G7="Winter Peak"),I7*'Price list'!$C$5,IF(AND(D7="Member Child&lt;15",G7="Winter Peak"),I7*'Price list'!$E$5,IF(AND(D7="Member 15-20",G7="Winter Peak"),I7*'Price list'!$G$5,IF(AND(D7="Member 21-25",G7="Winter Peak"),I7*'Price list'!$I$5,IF(AND(D7="Member Adult",G7="Winter Shoulder"),I7*'Price list'!$C$6,IF(AND(D7="Member Child&lt;15",G7="Winter Shoulder"),I7*'Price list'!$E$6,IF(AND(D7="Member 15-20",G7="Winter Shoulder"),I7*'Price list'!$G$6,IF(AND(D7="Member 21-25",G7="Winter Shoulder"),I7*'Price list'!$I$6,IF(AND(D7="Member Adult",G7="Summer"),I7*'Price list'!$B$7,IF(AND(D7="Member Child&lt;15",G7="Summer"),I7*'Price list'!$D$7,IF(AND(D7="Member 15-20",G7="Summer"),I7*'Price list'!$F$7,IF(AND(D7="Member 21-25",G7="Summer"),I7*'Price list'!$H$7,IF(AND(D7="Guest Adult",G7="Winter Peak"),I7*'Price list'!$K$5,IF(AND(D7="Guest Child",G7="Winter Peak"),I7*'Price list'!$M$5,IF(AND(D7="Guest Adult",G7="Winter Shoulder"),I7*'Price list'!$K$6,IF(AND(D7="Guest Child",G7="Winter Shoulder"),I7*'Price list'!$M$6,IF(AND(D7="Guest Adult",G7="Summer"),I7*'Price list'!$J$7,IF(AND(D7="Guest Child",G7="Summer"),I7*'Price list'!$L$7,0))))))))))))))))))</f>
        <v>0</v>
      </c>
      <c r="L7" s="11">
        <f t="shared" si="0"/>
        <v>0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x14ac:dyDescent="0.35">
      <c r="A8" s="2">
        <v>7</v>
      </c>
      <c r="B8" s="16"/>
      <c r="C8" s="16"/>
      <c r="D8" s="16"/>
      <c r="E8" s="17"/>
      <c r="F8" s="17"/>
      <c r="G8" s="16"/>
      <c r="H8" s="10">
        <f>+'Day list'!F8</f>
        <v>0</v>
      </c>
      <c r="I8" s="10">
        <f>+'Day list'!G8</f>
        <v>0</v>
      </c>
      <c r="J8" s="11">
        <f>IF(AND(D8="Member Adult",G8="Winter Peak"),H8*'Price list'!$B$5,IF(AND(D8="Member Child&lt;15",G8="Winter Peak"),H8*'Price list'!$D$5,IF(AND(D8="Member 15-20",G8="Winter Peak"),H8*'Price list'!$F$5,IF(AND(D8="Member 21-25",G8="Winter Peak"),H8*'Price list'!$H$5,IF(AND(D8="Member Adult",G8="Winter Shoulder"),H8*'Price list'!$B$6,IF(AND(D8="Member Child&lt;15",G8="Winter Shoulder"),H8*'Price list'!$D$6,IF(AND(D8="Member 15-20",G8="Winter Shoulder"),H8*'Price list'!$F$6,IF(AND(D8="Member 21-25",G8="Winter Shoulder"),H8*'Price list'!$H$6,IF(AND(D8="Member Adult",G8="Summer"),H8*'Price list'!$B$7,IF(AND(D8="Member Child&lt;15",G8="Summer"),H8*'Price list'!$D$7,IF(AND(D8="Member 15-20",G8="Summer"),H8*'Price list'!$F$7,IF(AND(D8="Member 21-25",G8="Summer"),H8*'Price list'!$H$7,IF(AND(D8="Guest Adult",G8="Winter Peak"),H8*'Price list'!$J$5,IF(AND(D8="Guest Child",G8="Winter Peak"),H8*'Price list'!$L$5,IF(AND(D8="Guest Adult",G8="Winter Shoulder"),H8*'Price list'!$J$6,IF(AND(D8="Guest Child",G8="Winter Shoulder"),H8*'Price list'!$L$6,IF(AND(D8="Guest Adult",G8="Summer"),H8*'Price list'!$J$7,IF(AND(D8="Guest Child",G8="Summer"),H8*'Price list'!$L$7,0))))))))))))))))))</f>
        <v>0</v>
      </c>
      <c r="K8" s="11">
        <f>IF(AND(D8="Member Adult",G8="Winter Peak"),I8*'Price list'!$C$5,IF(AND(D8="Member Child&lt;15",G8="Winter Peak"),I8*'Price list'!$E$5,IF(AND(D8="Member 15-20",G8="Winter Peak"),I8*'Price list'!$G$5,IF(AND(D8="Member 21-25",G8="Winter Peak"),I8*'Price list'!$I$5,IF(AND(D8="Member Adult",G8="Winter Shoulder"),I8*'Price list'!$C$6,IF(AND(D8="Member Child&lt;15",G8="Winter Shoulder"),I8*'Price list'!$E$6,IF(AND(D8="Member 15-20",G8="Winter Shoulder"),I8*'Price list'!$G$6,IF(AND(D8="Member 21-25",G8="Winter Shoulder"),I8*'Price list'!$I$6,IF(AND(D8="Member Adult",G8="Summer"),I8*'Price list'!$B$7,IF(AND(D8="Member Child&lt;15",G8="Summer"),I8*'Price list'!$D$7,IF(AND(D8="Member 15-20",G8="Summer"),I8*'Price list'!$F$7,IF(AND(D8="Member 21-25",G8="Summer"),I8*'Price list'!$H$7,IF(AND(D8="Guest Adult",G8="Winter Peak"),I8*'Price list'!$K$5,IF(AND(D8="Guest Child",G8="Winter Peak"),I8*'Price list'!$M$5,IF(AND(D8="Guest Adult",G8="Winter Shoulder"),I8*'Price list'!$K$6,IF(AND(D8="Guest Child",G8="Winter Shoulder"),I8*'Price list'!$M$6,IF(AND(D8="Guest Adult",G8="Summer"),I8*'Price list'!$J$7,IF(AND(D8="Guest Child",G8="Summer"),I8*'Price list'!$L$7,0))))))))))))))))))</f>
        <v>0</v>
      </c>
      <c r="L8" s="11">
        <f t="shared" si="0"/>
        <v>0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x14ac:dyDescent="0.35">
      <c r="A9" s="2">
        <v>8</v>
      </c>
      <c r="B9" s="16"/>
      <c r="C9" s="16"/>
      <c r="D9" s="16"/>
      <c r="E9" s="17"/>
      <c r="F9" s="17"/>
      <c r="G9" s="16"/>
      <c r="H9" s="10">
        <f>+'Day list'!F9</f>
        <v>0</v>
      </c>
      <c r="I9" s="10">
        <f>+'Day list'!G9</f>
        <v>0</v>
      </c>
      <c r="J9" s="11">
        <f>IF(AND(D9="Member Adult",G9="Winter Peak"),H9*'Price list'!$B$5,IF(AND(D9="Member Child&lt;15",G9="Winter Peak"),H9*'Price list'!$D$5,IF(AND(D9="Member 15-20",G9="Winter Peak"),H9*'Price list'!$F$5,IF(AND(D9="Member 21-25",G9="Winter Peak"),H9*'Price list'!$H$5,IF(AND(D9="Member Adult",G9="Winter Shoulder"),H9*'Price list'!$B$6,IF(AND(D9="Member Child&lt;15",G9="Winter Shoulder"),H9*'Price list'!$D$6,IF(AND(D9="Member 15-20",G9="Winter Shoulder"),H9*'Price list'!$F$6,IF(AND(D9="Member 21-25",G9="Winter Shoulder"),H9*'Price list'!$H$6,IF(AND(D9="Member Adult",G9="Summer"),H9*'Price list'!$B$7,IF(AND(D9="Member Child&lt;15",G9="Summer"),H9*'Price list'!$D$7,IF(AND(D9="Member 15-20",G9="Summer"),H9*'Price list'!$F$7,IF(AND(D9="Member 21-25",G9="Summer"),H9*'Price list'!$H$7,IF(AND(D9="Guest Adult",G9="Winter Peak"),H9*'Price list'!$J$5,IF(AND(D9="Guest Child",G9="Winter Peak"),H9*'Price list'!$L$5,IF(AND(D9="Guest Adult",G9="Winter Shoulder"),H9*'Price list'!$J$6,IF(AND(D9="Guest Child",G9="Winter Shoulder"),H9*'Price list'!$L$6,IF(AND(D9="Guest Adult",G9="Summer"),H9*'Price list'!$J$7,IF(AND(D9="Guest Child",G9="Summer"),H9*'Price list'!$L$7,0))))))))))))))))))</f>
        <v>0</v>
      </c>
      <c r="K9" s="11">
        <f>IF(AND(D9="Member Adult",G9="Winter Peak"),I9*'Price list'!$C$5,IF(AND(D9="Member Child&lt;15",G9="Winter Peak"),I9*'Price list'!$E$5,IF(AND(D9="Member 15-20",G9="Winter Peak"),I9*'Price list'!$G$5,IF(AND(D9="Member 21-25",G9="Winter Peak"),I9*'Price list'!$I$5,IF(AND(D9="Member Adult",G9="Winter Shoulder"),I9*'Price list'!$C$6,IF(AND(D9="Member Child&lt;15",G9="Winter Shoulder"),I9*'Price list'!$E$6,IF(AND(D9="Member 15-20",G9="Winter Shoulder"),I9*'Price list'!$G$6,IF(AND(D9="Member 21-25",G9="Winter Shoulder"),I9*'Price list'!$I$6,IF(AND(D9="Member Adult",G9="Summer"),I9*'Price list'!$B$7,IF(AND(D9="Member Child&lt;15",G9="Summer"),I9*'Price list'!$D$7,IF(AND(D9="Member 15-20",G9="Summer"),I9*'Price list'!$F$7,IF(AND(D9="Member 21-25",G9="Summer"),I9*'Price list'!$H$7,IF(AND(D9="Guest Adult",G9="Winter Peak"),I9*'Price list'!$K$5,IF(AND(D9="Guest Child",G9="Winter Peak"),I9*'Price list'!$M$5,IF(AND(D9="Guest Adult",G9="Winter Shoulder"),I9*'Price list'!$K$6,IF(AND(D9="Guest Child",G9="Winter Shoulder"),I9*'Price list'!$M$6,IF(AND(D9="Guest Adult",G9="Summer"),I9*'Price list'!$J$7,IF(AND(D9="Guest Child",G9="Summer"),I9*'Price list'!$L$7,0))))))))))))))))))</f>
        <v>0</v>
      </c>
      <c r="L9" s="11">
        <f t="shared" si="0"/>
        <v>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x14ac:dyDescent="0.35">
      <c r="A10" s="2">
        <v>9</v>
      </c>
      <c r="B10" s="16"/>
      <c r="C10" s="16"/>
      <c r="D10" s="16"/>
      <c r="E10" s="17"/>
      <c r="F10" s="17"/>
      <c r="G10" s="16"/>
      <c r="H10" s="10">
        <f>+'Day list'!F10</f>
        <v>0</v>
      </c>
      <c r="I10" s="10">
        <f>+'Day list'!G10</f>
        <v>0</v>
      </c>
      <c r="J10" s="11">
        <f>IF(AND(D10="Member Adult",G10="Winter Peak"),H10*'Price list'!$B$5,IF(AND(D10="Member Child&lt;15",G10="Winter Peak"),H10*'Price list'!$D$5,IF(AND(D10="Member 15-20",G10="Winter Peak"),H10*'Price list'!$F$5,IF(AND(D10="Member 21-25",G10="Winter Peak"),H10*'Price list'!$H$5,IF(AND(D10="Member Adult",G10="Winter Shoulder"),H10*'Price list'!$B$6,IF(AND(D10="Member Child&lt;15",G10="Winter Shoulder"),H10*'Price list'!$D$6,IF(AND(D10="Member 15-20",G10="Winter Shoulder"),H10*'Price list'!$F$6,IF(AND(D10="Member 21-25",G10="Winter Shoulder"),H10*'Price list'!$H$6,IF(AND(D10="Member Adult",G10="Summer"),H10*'Price list'!$B$7,IF(AND(D10="Member Child&lt;15",G10="Summer"),H10*'Price list'!$D$7,IF(AND(D10="Member 15-20",G10="Summer"),H10*'Price list'!$F$7,IF(AND(D10="Member 21-25",G10="Summer"),H10*'Price list'!$H$7,IF(AND(D10="Guest Adult",G10="Winter Peak"),H10*'Price list'!$J$5,IF(AND(D10="Guest Child",G10="Winter Peak"),H10*'Price list'!$L$5,IF(AND(D10="Guest Adult",G10="Winter Shoulder"),H10*'Price list'!$J$6,IF(AND(D10="Guest Child",G10="Winter Shoulder"),H10*'Price list'!$L$6,IF(AND(D10="Guest Adult",G10="Summer"),H10*'Price list'!$J$7,IF(AND(D10="Guest Child",G10="Summer"),H10*'Price list'!$L$7,0))))))))))))))))))</f>
        <v>0</v>
      </c>
      <c r="K10" s="11">
        <f>IF(AND(D10="Member Adult",G10="Winter Peak"),I10*'Price list'!$C$5,IF(AND(D10="Member Child&lt;15",G10="Winter Peak"),I10*'Price list'!$E$5,IF(AND(D10="Member 15-20",G10="Winter Peak"),I10*'Price list'!$G$5,IF(AND(D10="Member 21-25",G10="Winter Peak"),I10*'Price list'!$I$5,IF(AND(D10="Member Adult",G10="Winter Shoulder"),I10*'Price list'!$C$6,IF(AND(D10="Member Child&lt;15",G10="Winter Shoulder"),I10*'Price list'!$E$6,IF(AND(D10="Member 15-20",G10="Winter Shoulder"),I10*'Price list'!$G$6,IF(AND(D10="Member 21-25",G10="Winter Shoulder"),I10*'Price list'!$I$6,IF(AND(D10="Member Adult",G10="Summer"),I10*'Price list'!$B$7,IF(AND(D10="Member Child&lt;15",G10="Summer"),I10*'Price list'!$D$7,IF(AND(D10="Member 15-20",G10="Summer"),I10*'Price list'!$F$7,IF(AND(D10="Member 21-25",G10="Summer"),I10*'Price list'!$H$7,IF(AND(D10="Guest Adult",G10="Winter Peak"),I10*'Price list'!$K$5,IF(AND(D10="Guest Child",G10="Winter Peak"),I10*'Price list'!$M$5,IF(AND(D10="Guest Adult",G10="Winter Shoulder"),I10*'Price list'!$K$6,IF(AND(D10="Guest Child",G10="Winter Shoulder"),I10*'Price list'!$M$6,IF(AND(D10="Guest Adult",G10="Summer"),I10*'Price list'!$J$7,IF(AND(D10="Guest Child",G10="Summer"),I10*'Price list'!$L$7,0))))))))))))))))))</f>
        <v>0</v>
      </c>
      <c r="L10" s="11">
        <f t="shared" si="0"/>
        <v>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x14ac:dyDescent="0.35">
      <c r="A11" s="2">
        <v>10</v>
      </c>
      <c r="B11" s="16"/>
      <c r="C11" s="16"/>
      <c r="D11" s="16"/>
      <c r="E11" s="17"/>
      <c r="F11" s="17"/>
      <c r="G11" s="16"/>
      <c r="H11" s="10">
        <f>+'Day list'!F11</f>
        <v>0</v>
      </c>
      <c r="I11" s="10">
        <f>+'Day list'!G11</f>
        <v>0</v>
      </c>
      <c r="J11" s="11">
        <f>IF(AND(D11="Member Adult",G11="Winter Peak"),H11*'Price list'!$B$5,IF(AND(D11="Member Child&lt;15",G11="Winter Peak"),H11*'Price list'!$D$5,IF(AND(D11="Member 15-20",G11="Winter Peak"),H11*'Price list'!$F$5,IF(AND(D11="Member 21-25",G11="Winter Peak"),H11*'Price list'!$H$5,IF(AND(D11="Member Adult",G11="Winter Shoulder"),H11*'Price list'!$B$6,IF(AND(D11="Member Child&lt;15",G11="Winter Shoulder"),H11*'Price list'!$D$6,IF(AND(D11="Member 15-20",G11="Winter Shoulder"),H11*'Price list'!$F$6,IF(AND(D11="Member 21-25",G11="Winter Shoulder"),H11*'Price list'!$H$6,IF(AND(D11="Member Adult",G11="Summer"),H11*'Price list'!$B$7,IF(AND(D11="Member Child&lt;15",G11="Summer"),H11*'Price list'!$D$7,IF(AND(D11="Member 15-20",G11="Summer"),H11*'Price list'!$F$7,IF(AND(D11="Member 21-25",G11="Summer"),H11*'Price list'!$H$7,IF(AND(D11="Guest Adult",G11="Winter Peak"),H11*'Price list'!$J$5,IF(AND(D11="Guest Child",G11="Winter Peak"),H11*'Price list'!$L$5,IF(AND(D11="Guest Adult",G11="Winter Shoulder"),H11*'Price list'!$J$6,IF(AND(D11="Guest Child",G11="Winter Shoulder"),H11*'Price list'!$L$6,IF(AND(D11="Guest Adult",G11="Summer"),H11*'Price list'!$J$7,IF(AND(D11="Guest Child",G11="Summer"),H11*'Price list'!$L$7,0))))))))))))))))))</f>
        <v>0</v>
      </c>
      <c r="K11" s="11">
        <f>IF(AND(D11="Member Adult",G11="Winter Peak"),I11*'Price list'!$C$5,IF(AND(D11="Member Child&lt;15",G11="Winter Peak"),I11*'Price list'!$E$5,IF(AND(D11="Member 15-20",G11="Winter Peak"),I11*'Price list'!$G$5,IF(AND(D11="Member 21-25",G11="Winter Peak"),I11*'Price list'!$I$5,IF(AND(D11="Member Adult",G11="Winter Shoulder"),I11*'Price list'!$C$6,IF(AND(D11="Member Child&lt;15",G11="Winter Shoulder"),I11*'Price list'!$E$6,IF(AND(D11="Member 15-20",G11="Winter Shoulder"),I11*'Price list'!$G$6,IF(AND(D11="Member 21-25",G11="Winter Shoulder"),I11*'Price list'!$I$6,IF(AND(D11="Member Adult",G11="Summer"),I11*'Price list'!$B$7,IF(AND(D11="Member Child&lt;15",G11="Summer"),I11*'Price list'!$D$7,IF(AND(D11="Member 15-20",G11="Summer"),I11*'Price list'!$F$7,IF(AND(D11="Member 21-25",G11="Summer"),I11*'Price list'!$H$7,IF(AND(D11="Guest Adult",G11="Winter Peak"),I11*'Price list'!$K$5,IF(AND(D11="Guest Child",G11="Winter Peak"),I11*'Price list'!$M$5,IF(AND(D11="Guest Adult",G11="Winter Shoulder"),I11*'Price list'!$K$6,IF(AND(D11="Guest Child",G11="Winter Shoulder"),I11*'Price list'!$M$6,IF(AND(D11="Guest Adult",G11="Summer"),I11*'Price list'!$J$7,IF(AND(D11="Guest Child",G11="Summer"),I11*'Price list'!$L$7,0))))))))))))))))))</f>
        <v>0</v>
      </c>
      <c r="L11" s="11">
        <f t="shared" si="0"/>
        <v>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x14ac:dyDescent="0.35">
      <c r="A12" s="2">
        <v>11</v>
      </c>
      <c r="B12" s="16"/>
      <c r="C12" s="16"/>
      <c r="D12" s="16"/>
      <c r="E12" s="17"/>
      <c r="F12" s="17"/>
      <c r="G12" s="16"/>
      <c r="H12" s="10">
        <f>+'Day list'!F12</f>
        <v>0</v>
      </c>
      <c r="I12" s="10">
        <f>+'Day list'!G12</f>
        <v>0</v>
      </c>
      <c r="J12" s="11">
        <f>IF(AND(D12="Member Adult",G12="Winter Peak"),H12*'Price list'!$B$5,IF(AND(D12="Member Child&lt;15",G12="Winter Peak"),H12*'Price list'!$D$5,IF(AND(D12="Member 15-20",G12="Winter Peak"),H12*'Price list'!$F$5,IF(AND(D12="Member 21-25",G12="Winter Peak"),H12*'Price list'!$H$5,IF(AND(D12="Member Adult",G12="Winter Shoulder"),H12*'Price list'!$B$6,IF(AND(D12="Member Child&lt;15",G12="Winter Shoulder"),H12*'Price list'!$D$6,IF(AND(D12="Member 15-20",G12="Winter Shoulder"),H12*'Price list'!$F$6,IF(AND(D12="Member 21-25",G12="Winter Shoulder"),H12*'Price list'!$H$6,IF(AND(D12="Member Adult",G12="Summer"),H12*'Price list'!$B$7,IF(AND(D12="Member Child&lt;15",G12="Summer"),H12*'Price list'!$D$7,IF(AND(D12="Member 15-20",G12="Summer"),H12*'Price list'!$F$7,IF(AND(D12="Member 21-25",G12="Summer"),H12*'Price list'!$H$7,IF(AND(D12="Guest Adult",G12="Winter Peak"),H12*'Price list'!$J$5,IF(AND(D12="Guest Child",G12="Winter Peak"),H12*'Price list'!$L$5,IF(AND(D12="Guest Adult",G12="Winter Shoulder"),H12*'Price list'!$J$6,IF(AND(D12="Guest Child",G12="Winter Shoulder"),H12*'Price list'!$L$6,IF(AND(D12="Guest Adult",G12="Summer"),H12*'Price list'!$J$7,IF(AND(D12="Guest Child",G12="Summer"),H12*'Price list'!$L$7,0))))))))))))))))))</f>
        <v>0</v>
      </c>
      <c r="K12" s="11">
        <f>IF(AND(D12="Member Adult",G12="Winter Peak"),I12*'Price list'!$C$5,IF(AND(D12="Member Child&lt;15",G12="Winter Peak"),I12*'Price list'!$E$5,IF(AND(D12="Member 15-20",G12="Winter Peak"),I12*'Price list'!$G$5,IF(AND(D12="Member 21-25",G12="Winter Peak"),I12*'Price list'!$I$5,IF(AND(D12="Member Adult",G12="Winter Shoulder"),I12*'Price list'!$C$6,IF(AND(D12="Member Child&lt;15",G12="Winter Shoulder"),I12*'Price list'!$E$6,IF(AND(D12="Member 15-20",G12="Winter Shoulder"),I12*'Price list'!$G$6,IF(AND(D12="Member 21-25",G12="Winter Shoulder"),I12*'Price list'!$I$6,IF(AND(D12="Member Adult",G12="Summer"),I12*'Price list'!$B$7,IF(AND(D12="Member Child&lt;15",G12="Summer"),I12*'Price list'!$D$7,IF(AND(D12="Member 15-20",G12="Summer"),I12*'Price list'!$F$7,IF(AND(D12="Member 21-25",G12="Summer"),I12*'Price list'!$H$7,IF(AND(D12="Guest Adult",G12="Winter Peak"),I12*'Price list'!$K$5,IF(AND(D12="Guest Child",G12="Winter Peak"),I12*'Price list'!$M$5,IF(AND(D12="Guest Adult",G12="Winter Shoulder"),I12*'Price list'!$K$6,IF(AND(D12="Guest Child",G12="Winter Shoulder"),I12*'Price list'!$M$6,IF(AND(D12="Guest Adult",G12="Summer"),I12*'Price list'!$J$7,IF(AND(D12="Guest Child",G12="Summer"),I12*'Price list'!$L$7,0))))))))))))))))))</f>
        <v>0</v>
      </c>
      <c r="L12" s="11">
        <f t="shared" si="0"/>
        <v>0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x14ac:dyDescent="0.35">
      <c r="A13" s="2">
        <v>12</v>
      </c>
      <c r="B13" s="16"/>
      <c r="C13" s="16"/>
      <c r="D13" s="16"/>
      <c r="E13" s="17"/>
      <c r="F13" s="17"/>
      <c r="G13" s="16"/>
      <c r="H13" s="10">
        <f>+'Day list'!F13</f>
        <v>0</v>
      </c>
      <c r="I13" s="10">
        <f>+'Day list'!G13</f>
        <v>0</v>
      </c>
      <c r="J13" s="11">
        <f>IF(AND(D13="Member Adult",G13="Winter Peak"),H13*'Price list'!$B$5,IF(AND(D13="Member Child&lt;15",G13="Winter Peak"),H13*'Price list'!$D$5,IF(AND(D13="Member 15-20",G13="Winter Peak"),H13*'Price list'!$F$5,IF(AND(D13="Member 21-25",G13="Winter Peak"),H13*'Price list'!$H$5,IF(AND(D13="Member Adult",G13="Winter Shoulder"),H13*'Price list'!$B$6,IF(AND(D13="Member Child&lt;15",G13="Winter Shoulder"),H13*'Price list'!$D$6,IF(AND(D13="Member 15-20",G13="Winter Shoulder"),H13*'Price list'!$F$6,IF(AND(D13="Member 21-25",G13="Winter Shoulder"),H13*'Price list'!$H$6,IF(AND(D13="Member Adult",G13="Summer"),H13*'Price list'!$B$7,IF(AND(D13="Member Child&lt;15",G13="Summer"),H13*'Price list'!$D$7,IF(AND(D13="Member 15-20",G13="Summer"),H13*'Price list'!$F$7,IF(AND(D13="Member 21-25",G13="Summer"),H13*'Price list'!$H$7,IF(AND(D13="Guest Adult",G13="Winter Peak"),H13*'Price list'!$J$5,IF(AND(D13="Guest Child",G13="Winter Peak"),H13*'Price list'!$L$5,IF(AND(D13="Guest Adult",G13="Winter Shoulder"),H13*'Price list'!$J$6,IF(AND(D13="Guest Child",G13="Winter Shoulder"),H13*'Price list'!$L$6,IF(AND(D13="Guest Adult",G13="Summer"),H13*'Price list'!$J$7,IF(AND(D13="Guest Child",G13="Summer"),H13*'Price list'!$L$7,0))))))))))))))))))</f>
        <v>0</v>
      </c>
      <c r="K13" s="11">
        <f>IF(AND(D13="Member Adult",G13="Winter Peak"),I13*'Price list'!$C$5,IF(AND(D13="Member Child&lt;15",G13="Winter Peak"),I13*'Price list'!$E$5,IF(AND(D13="Member 15-20",G13="Winter Peak"),I13*'Price list'!$G$5,IF(AND(D13="Member 21-25",G13="Winter Peak"),I13*'Price list'!$I$5,IF(AND(D13="Member Adult",G13="Winter Shoulder"),I13*'Price list'!$C$6,IF(AND(D13="Member Child&lt;15",G13="Winter Shoulder"),I13*'Price list'!$E$6,IF(AND(D13="Member 15-20",G13="Winter Shoulder"),I13*'Price list'!$G$6,IF(AND(D13="Member 21-25",G13="Winter Shoulder"),I13*'Price list'!$I$6,IF(AND(D13="Member Adult",G13="Summer"),I13*'Price list'!$B$7,IF(AND(D13="Member Child&lt;15",G13="Summer"),I13*'Price list'!$D$7,IF(AND(D13="Member 15-20",G13="Summer"),I13*'Price list'!$F$7,IF(AND(D13="Member 21-25",G13="Summer"),I13*'Price list'!$H$7,IF(AND(D13="Guest Adult",G13="Winter Peak"),I13*'Price list'!$K$5,IF(AND(D13="Guest Child",G13="Winter Peak"),I13*'Price list'!$M$5,IF(AND(D13="Guest Adult",G13="Winter Shoulder"),I13*'Price list'!$K$6,IF(AND(D13="Guest Child",G13="Winter Shoulder"),I13*'Price list'!$M$6,IF(AND(D13="Guest Adult",G13="Summer"),I13*'Price list'!$J$7,IF(AND(D13="Guest Child",G13="Summer"),I13*'Price list'!$L$7,0))))))))))))))))))</f>
        <v>0</v>
      </c>
      <c r="L13" s="11">
        <f t="shared" si="0"/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x14ac:dyDescent="0.35">
      <c r="A14" s="2">
        <v>13</v>
      </c>
      <c r="B14" s="16"/>
      <c r="C14" s="16"/>
      <c r="D14" s="16"/>
      <c r="E14" s="17"/>
      <c r="F14" s="17"/>
      <c r="G14" s="16"/>
      <c r="H14" s="10">
        <f>+'Day list'!F14</f>
        <v>0</v>
      </c>
      <c r="I14" s="10">
        <f>+'Day list'!G14</f>
        <v>0</v>
      </c>
      <c r="J14" s="11">
        <f>IF(AND(D14="Member Adult",G14="Winter Peak"),H14*'Price list'!$B$5,IF(AND(D14="Member Child&lt;15",G14="Winter Peak"),H14*'Price list'!$D$5,IF(AND(D14="Member 15-20",G14="Winter Peak"),H14*'Price list'!$F$5,IF(AND(D14="Member 21-25",G14="Winter Peak"),H14*'Price list'!$H$5,IF(AND(D14="Member Adult",G14="Winter Shoulder"),H14*'Price list'!$B$6,IF(AND(D14="Member Child&lt;15",G14="Winter Shoulder"),H14*'Price list'!$D$6,IF(AND(D14="Member 15-20",G14="Winter Shoulder"),H14*'Price list'!$F$6,IF(AND(D14="Member 21-25",G14="Winter Shoulder"),H14*'Price list'!$H$6,IF(AND(D14="Member Adult",G14="Summer"),H14*'Price list'!$B$7,IF(AND(D14="Member Child&lt;15",G14="Summer"),H14*'Price list'!$D$7,IF(AND(D14="Member 15-20",G14="Summer"),H14*'Price list'!$F$7,IF(AND(D14="Member 21-25",G14="Summer"),H14*'Price list'!$H$7,IF(AND(D14="Guest Adult",G14="Winter Peak"),H14*'Price list'!$J$5,IF(AND(D14="Guest Child",G14="Winter Peak"),H14*'Price list'!$L$5,IF(AND(D14="Guest Adult",G14="Winter Shoulder"),H14*'Price list'!$J$6,IF(AND(D14="Guest Child",G14="Winter Shoulder"),H14*'Price list'!$L$6,IF(AND(D14="Guest Adult",G14="Summer"),H14*'Price list'!$J$7,IF(AND(D14="Guest Child",G14="Summer"),H14*'Price list'!$L$7,0))))))))))))))))))</f>
        <v>0</v>
      </c>
      <c r="K14" s="11">
        <f>IF(AND(D14="Member Adult",G14="Winter Peak"),I14*'Price list'!$C$5,IF(AND(D14="Member Child&lt;15",G14="Winter Peak"),I14*'Price list'!$E$5,IF(AND(D14="Member 15-20",G14="Winter Peak"),I14*'Price list'!$G$5,IF(AND(D14="Member 21-25",G14="Winter Peak"),I14*'Price list'!$I$5,IF(AND(D14="Member Adult",G14="Winter Shoulder"),I14*'Price list'!$C$6,IF(AND(D14="Member Child&lt;15",G14="Winter Shoulder"),I14*'Price list'!$E$6,IF(AND(D14="Member 15-20",G14="Winter Shoulder"),I14*'Price list'!$G$6,IF(AND(D14="Member 21-25",G14="Winter Shoulder"),I14*'Price list'!$I$6,IF(AND(D14="Member Adult",G14="Summer"),I14*'Price list'!$B$7,IF(AND(D14="Member Child&lt;15",G14="Summer"),I14*'Price list'!$D$7,IF(AND(D14="Member 15-20",G14="Summer"),I14*'Price list'!$F$7,IF(AND(D14="Member 21-25",G14="Summer"),I14*'Price list'!$H$7,IF(AND(D14="Guest Adult",G14="Winter Peak"),I14*'Price list'!$K$5,IF(AND(D14="Guest Child",G14="Winter Peak"),I14*'Price list'!$M$5,IF(AND(D14="Guest Adult",G14="Winter Shoulder"),I14*'Price list'!$K$6,IF(AND(D14="Guest Child",G14="Winter Shoulder"),I14*'Price list'!$M$6,IF(AND(D14="Guest Adult",G14="Summer"),I14*'Price list'!$J$7,IF(AND(D14="Guest Child",G14="Summer"),I14*'Price list'!$L$7,0))))))))))))))))))</f>
        <v>0</v>
      </c>
      <c r="L14" s="11">
        <f t="shared" ref="L14" si="1">+K14+J14</f>
        <v>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x14ac:dyDescent="0.35">
      <c r="A15" s="2">
        <v>14</v>
      </c>
      <c r="B15" s="16"/>
      <c r="C15" s="16"/>
      <c r="D15" s="16"/>
      <c r="E15" s="17"/>
      <c r="F15" s="17"/>
      <c r="G15" s="16"/>
      <c r="H15" s="10">
        <f>+'Day list'!F15</f>
        <v>0</v>
      </c>
      <c r="I15" s="10">
        <f>+'Day list'!G15</f>
        <v>0</v>
      </c>
      <c r="J15" s="11">
        <f>IF(AND(D15="Member Adult",G15="Winter Peak"),H15*'Price list'!$B$5,IF(AND(D15="Member Child&lt;15",G15="Winter Peak"),H15*'Price list'!$D$5,IF(AND(D15="Member 15-20",G15="Winter Peak"),H15*'Price list'!$F$5,IF(AND(D15="Member 21-25",G15="Winter Peak"),H15*'Price list'!$H$5,IF(AND(D15="Member Adult",G15="Winter Shoulder"),H15*'Price list'!$B$6,IF(AND(D15="Member Child&lt;15",G15="Winter Shoulder"),H15*'Price list'!$D$6,IF(AND(D15="Member 15-20",G15="Winter Shoulder"),H15*'Price list'!$F$6,IF(AND(D15="Member 21-25",G15="Winter Shoulder"),H15*'Price list'!$H$6,IF(AND(D15="Member Adult",G15="Summer"),H15*'Price list'!$B$7,IF(AND(D15="Member Child&lt;15",G15="Summer"),H15*'Price list'!$D$7,IF(AND(D15="Member 15-20",G15="Summer"),H15*'Price list'!$F$7,IF(AND(D15="Member 21-25",G15="Summer"),H15*'Price list'!$H$7,IF(AND(D15="Guest Adult",G15="Winter Peak"),H15*'Price list'!$J$5,IF(AND(D15="Guest Child",G15="Winter Peak"),H15*'Price list'!$L$5,IF(AND(D15="Guest Adult",G15="Winter Shoulder"),H15*'Price list'!$J$6,IF(AND(D15="Guest Child",G15="Winter Shoulder"),H15*'Price list'!$L$6,IF(AND(D15="Guest Adult",G15="Summer"),H15*'Price list'!$J$7,IF(AND(D15="Guest Child",G15="Summer"),H15*'Price list'!$L$7,0))))))))))))))))))</f>
        <v>0</v>
      </c>
      <c r="K15" s="11">
        <f>IF(AND(D15="Member Adult",G15="Winter Peak"),I15*'Price list'!$C$5,IF(AND(D15="Member Child&lt;15",G15="Winter Peak"),I15*'Price list'!$E$5,IF(AND(D15="Member 15-20",G15="Winter Peak"),I15*'Price list'!$G$5,IF(AND(D15="Member 21-25",G15="Winter Peak"),I15*'Price list'!$I$5,IF(AND(D15="Member Adult",G15="Winter Shoulder"),I15*'Price list'!$C$6,IF(AND(D15="Member Child&lt;15",G15="Winter Shoulder"),I15*'Price list'!$E$6,IF(AND(D15="Member 15-20",G15="Winter Shoulder"),I15*'Price list'!$G$6,IF(AND(D15="Member 21-25",G15="Winter Shoulder"),I15*'Price list'!$I$6,IF(AND(D15="Member Adult",G15="Summer"),I15*'Price list'!$B$7,IF(AND(D15="Member Child&lt;15",G15="Summer"),I15*'Price list'!$D$7,IF(AND(D15="Member 15-20",G15="Summer"),I15*'Price list'!$F$7,IF(AND(D15="Member 21-25",G15="Summer"),I15*'Price list'!$H$7,IF(AND(D15="Guest Adult",G15="Winter Peak"),I15*'Price list'!$K$5,IF(AND(D15="Guest Child",G15="Winter Peak"),I15*'Price list'!$M$5,IF(AND(D15="Guest Adult",G15="Winter Shoulder"),I15*'Price list'!$K$6,IF(AND(D15="Guest Child",G15="Winter Shoulder"),I15*'Price list'!$M$6,IF(AND(D15="Guest Adult",G15="Summer"),I15*'Price list'!$J$7,IF(AND(D15="Guest Child",G15="Summer"),I15*'Price list'!$L$7,0))))))))))))))))))</f>
        <v>0</v>
      </c>
      <c r="L15" s="11">
        <f t="shared" ref="L15:L21" si="2">+K15+J15</f>
        <v>0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x14ac:dyDescent="0.35">
      <c r="A16" s="2">
        <v>15</v>
      </c>
      <c r="B16" s="16"/>
      <c r="C16" s="16"/>
      <c r="D16" s="16"/>
      <c r="E16" s="17"/>
      <c r="F16" s="17"/>
      <c r="G16" s="16"/>
      <c r="H16" s="10">
        <f>+'Day list'!F16</f>
        <v>0</v>
      </c>
      <c r="I16" s="10">
        <f>+'Day list'!G16</f>
        <v>0</v>
      </c>
      <c r="J16" s="11">
        <f>IF(AND(D16="Member Adult",G16="Winter Peak"),H16*'Price list'!$B$5,IF(AND(D16="Member Child&lt;15",G16="Winter Peak"),H16*'Price list'!$D$5,IF(AND(D16="Member 15-20",G16="Winter Peak"),H16*'Price list'!$F$5,IF(AND(D16="Member 21-25",G16="Winter Peak"),H16*'Price list'!$H$5,IF(AND(D16="Member Adult",G16="Winter Shoulder"),H16*'Price list'!$B$6,IF(AND(D16="Member Child&lt;15",G16="Winter Shoulder"),H16*'Price list'!$D$6,IF(AND(D16="Member 15-20",G16="Winter Shoulder"),H16*'Price list'!$F$6,IF(AND(D16="Member 21-25",G16="Winter Shoulder"),H16*'Price list'!$H$6,IF(AND(D16="Member Adult",G16="Summer"),H16*'Price list'!$B$7,IF(AND(D16="Member Child&lt;15",G16="Summer"),H16*'Price list'!$D$7,IF(AND(D16="Member 15-20",G16="Summer"),H16*'Price list'!$F$7,IF(AND(D16="Member 21-25",G16="Summer"),H16*'Price list'!$H$7,IF(AND(D16="Guest Adult",G16="Winter Peak"),H16*'Price list'!$J$5,IF(AND(D16="Guest Child",G16="Winter Peak"),H16*'Price list'!$L$5,IF(AND(D16="Guest Adult",G16="Winter Shoulder"),H16*'Price list'!$J$6,IF(AND(D16="Guest Child",G16="Winter Shoulder"),H16*'Price list'!$L$6,IF(AND(D16="Guest Adult",G16="Summer"),H16*'Price list'!$J$7,IF(AND(D16="Guest Child",G16="Summer"),H16*'Price list'!$L$7,0))))))))))))))))))</f>
        <v>0</v>
      </c>
      <c r="K16" s="11">
        <f>IF(AND(D16="Member Adult",G16="Winter Peak"),I16*'Price list'!$C$5,IF(AND(D16="Member Child&lt;15",G16="Winter Peak"),I16*'Price list'!$E$5,IF(AND(D16="Member 15-20",G16="Winter Peak"),I16*'Price list'!$G$5,IF(AND(D16="Member 21-25",G16="Winter Peak"),I16*'Price list'!$I$5,IF(AND(D16="Member Adult",G16="Winter Shoulder"),I16*'Price list'!$C$6,IF(AND(D16="Member Child&lt;15",G16="Winter Shoulder"),I16*'Price list'!$E$6,IF(AND(D16="Member 15-20",G16="Winter Shoulder"),I16*'Price list'!$G$6,IF(AND(D16="Member 21-25",G16="Winter Shoulder"),I16*'Price list'!$I$6,IF(AND(D16="Member Adult",G16="Summer"),I16*'Price list'!$B$7,IF(AND(D16="Member Child&lt;15",G16="Summer"),I16*'Price list'!$D$7,IF(AND(D16="Member 15-20",G16="Summer"),I16*'Price list'!$F$7,IF(AND(D16="Member 21-25",G16="Summer"),I16*'Price list'!$H$7,IF(AND(D16="Guest Adult",G16="Winter Peak"),I16*'Price list'!$K$5,IF(AND(D16="Guest Child",G16="Winter Peak"),I16*'Price list'!$M$5,IF(AND(D16="Guest Adult",G16="Winter Shoulder"),I16*'Price list'!$K$6,IF(AND(D16="Guest Child",G16="Winter Shoulder"),I16*'Price list'!$M$6,IF(AND(D16="Guest Adult",G16="Summer"),I16*'Price list'!$J$7,IF(AND(D16="Guest Child",G16="Summer"),I16*'Price list'!$L$7,0))))))))))))))))))</f>
        <v>0</v>
      </c>
      <c r="L16" s="11">
        <f t="shared" si="2"/>
        <v>0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x14ac:dyDescent="0.35">
      <c r="A17" s="2">
        <v>16</v>
      </c>
      <c r="B17" s="16"/>
      <c r="C17" s="16"/>
      <c r="D17" s="16"/>
      <c r="E17" s="17"/>
      <c r="F17" s="17"/>
      <c r="G17" s="16"/>
      <c r="H17" s="10">
        <f>+'Day list'!F17</f>
        <v>0</v>
      </c>
      <c r="I17" s="10">
        <f>+'Day list'!G17</f>
        <v>0</v>
      </c>
      <c r="J17" s="11">
        <f>IF(AND(D17="Member Adult",G17="Winter Peak"),H17*'Price list'!$B$5,IF(AND(D17="Member Child&lt;15",G17="Winter Peak"),H17*'Price list'!$D$5,IF(AND(D17="Member 15-20",G17="Winter Peak"),H17*'Price list'!$F$5,IF(AND(D17="Member 21-25",G17="Winter Peak"),H17*'Price list'!$H$5,IF(AND(D17="Member Adult",G17="Winter Shoulder"),H17*'Price list'!$B$6,IF(AND(D17="Member Child&lt;15",G17="Winter Shoulder"),H17*'Price list'!$D$6,IF(AND(D17="Member 15-20",G17="Winter Shoulder"),H17*'Price list'!$F$6,IF(AND(D17="Member 21-25",G17="Winter Shoulder"),H17*'Price list'!$H$6,IF(AND(D17="Member Adult",G17="Summer"),H17*'Price list'!$B$7,IF(AND(D17="Member Child&lt;15",G17="Summer"),H17*'Price list'!$D$7,IF(AND(D17="Member 15-20",G17="Summer"),H17*'Price list'!$F$7,IF(AND(D17="Member 21-25",G17="Summer"),H17*'Price list'!$H$7,IF(AND(D17="Guest Adult",G17="Winter Peak"),H17*'Price list'!$J$5,IF(AND(D17="Guest Child",G17="Winter Peak"),H17*'Price list'!$L$5,IF(AND(D17="Guest Adult",G17="Winter Shoulder"),H17*'Price list'!$J$6,IF(AND(D17="Guest Child",G17="Winter Shoulder"),H17*'Price list'!$L$6,IF(AND(D17="Guest Adult",G17="Summer"),H17*'Price list'!$J$7,IF(AND(D17="Guest Child",G17="Summer"),H17*'Price list'!$L$7,0))))))))))))))))))</f>
        <v>0</v>
      </c>
      <c r="K17" s="11">
        <f>IF(AND(D17="Member Adult",G17="Winter Peak"),I17*'Price list'!$C$5,IF(AND(D17="Member Child&lt;15",G17="Winter Peak"),I17*'Price list'!$E$5,IF(AND(D17="Member 15-20",G17="Winter Peak"),I17*'Price list'!$G$5,IF(AND(D17="Member 21-25",G17="Winter Peak"),I17*'Price list'!$I$5,IF(AND(D17="Member Adult",G17="Winter Shoulder"),I17*'Price list'!$C$6,IF(AND(D17="Member Child&lt;15",G17="Winter Shoulder"),I17*'Price list'!$E$6,IF(AND(D17="Member 15-20",G17="Winter Shoulder"),I17*'Price list'!$G$6,IF(AND(D17="Member 21-25",G17="Winter Shoulder"),I17*'Price list'!$I$6,IF(AND(D17="Member Adult",G17="Summer"),I17*'Price list'!$B$7,IF(AND(D17="Member Child&lt;15",G17="Summer"),I17*'Price list'!$D$7,IF(AND(D17="Member 15-20",G17="Summer"),I17*'Price list'!$F$7,IF(AND(D17="Member 21-25",G17="Summer"),I17*'Price list'!$H$7,IF(AND(D17="Guest Adult",G17="Winter Peak"),I17*'Price list'!$K$5,IF(AND(D17="Guest Child",G17="Winter Peak"),I17*'Price list'!$M$5,IF(AND(D17="Guest Adult",G17="Winter Shoulder"),I17*'Price list'!$K$6,IF(AND(D17="Guest Child",G17="Winter Shoulder"),I17*'Price list'!$M$6,IF(AND(D17="Guest Adult",G17="Summer"),I17*'Price list'!$J$7,IF(AND(D17="Guest Child",G17="Summer"),I17*'Price list'!$L$7,0))))))))))))))))))</f>
        <v>0</v>
      </c>
      <c r="L17" s="11">
        <f t="shared" si="2"/>
        <v>0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x14ac:dyDescent="0.35">
      <c r="A18" s="2">
        <v>17</v>
      </c>
      <c r="B18" s="16"/>
      <c r="C18" s="16"/>
      <c r="D18" s="16"/>
      <c r="E18" s="17"/>
      <c r="F18" s="17"/>
      <c r="G18" s="16"/>
      <c r="H18" s="10">
        <f>+'Day list'!F18</f>
        <v>0</v>
      </c>
      <c r="I18" s="10">
        <f>+'Day list'!G18</f>
        <v>0</v>
      </c>
      <c r="J18" s="11">
        <f>IF(AND(D18="Member Adult",G18="Winter Peak"),H18*'Price list'!$B$5,IF(AND(D18="Member Child&lt;15",G18="Winter Peak"),H18*'Price list'!$D$5,IF(AND(D18="Member 15-20",G18="Winter Peak"),H18*'Price list'!$F$5,IF(AND(D18="Member 21-25",G18="Winter Peak"),H18*'Price list'!$H$5,IF(AND(D18="Member Adult",G18="Winter Shoulder"),H18*'Price list'!$B$6,IF(AND(D18="Member Child&lt;15",G18="Winter Shoulder"),H18*'Price list'!$D$6,IF(AND(D18="Member 15-20",G18="Winter Shoulder"),H18*'Price list'!$F$6,IF(AND(D18="Member 21-25",G18="Winter Shoulder"),H18*'Price list'!$H$6,IF(AND(D18="Member Adult",G18="Summer"),H18*'Price list'!$B$7,IF(AND(D18="Member Child&lt;15",G18="Summer"),H18*'Price list'!$D$7,IF(AND(D18="Member 15-20",G18="Summer"),H18*'Price list'!$F$7,IF(AND(D18="Member 21-25",G18="Summer"),H18*'Price list'!$H$7,IF(AND(D18="Guest Adult",G18="Winter Peak"),H18*'Price list'!$J$5,IF(AND(D18="Guest Child",G18="Winter Peak"),H18*'Price list'!$L$5,IF(AND(D18="Guest Adult",G18="Winter Shoulder"),H18*'Price list'!$J$6,IF(AND(D18="Guest Child",G18="Winter Shoulder"),H18*'Price list'!$L$6,IF(AND(D18="Guest Adult",G18="Summer"),H18*'Price list'!$J$7,IF(AND(D18="Guest Child",G18="Summer"),H18*'Price list'!$L$7,0))))))))))))))))))</f>
        <v>0</v>
      </c>
      <c r="K18" s="11">
        <f>IF(AND(D18="Member Adult",G18="Winter Peak"),I18*'Price list'!$C$5,IF(AND(D18="Member Child&lt;15",G18="Winter Peak"),I18*'Price list'!$E$5,IF(AND(D18="Member 15-20",G18="Winter Peak"),I18*'Price list'!$G$5,IF(AND(D18="Member 21-25",G18="Winter Peak"),I18*'Price list'!$I$5,IF(AND(D18="Member Adult",G18="Winter Shoulder"),I18*'Price list'!$C$6,IF(AND(D18="Member Child&lt;15",G18="Winter Shoulder"),I18*'Price list'!$E$6,IF(AND(D18="Member 15-20",G18="Winter Shoulder"),I18*'Price list'!$G$6,IF(AND(D18="Member 21-25",G18="Winter Shoulder"),I18*'Price list'!$I$6,IF(AND(D18="Member Adult",G18="Summer"),I18*'Price list'!$B$7,IF(AND(D18="Member Child&lt;15",G18="Summer"),I18*'Price list'!$D$7,IF(AND(D18="Member 15-20",G18="Summer"),I18*'Price list'!$F$7,IF(AND(D18="Member 21-25",G18="Summer"),I18*'Price list'!$H$7,IF(AND(D18="Guest Adult",G18="Winter Peak"),I18*'Price list'!$K$5,IF(AND(D18="Guest Child",G18="Winter Peak"),I18*'Price list'!$M$5,IF(AND(D18="Guest Adult",G18="Winter Shoulder"),I18*'Price list'!$K$6,IF(AND(D18="Guest Child",G18="Winter Shoulder"),I18*'Price list'!$M$6,IF(AND(D18="Guest Adult",G18="Summer"),I18*'Price list'!$J$7,IF(AND(D18="Guest Child",G18="Summer"),I18*'Price list'!$L$7,0))))))))))))))))))</f>
        <v>0</v>
      </c>
      <c r="L18" s="11">
        <f t="shared" si="2"/>
        <v>0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x14ac:dyDescent="0.35">
      <c r="A19" s="2">
        <v>18</v>
      </c>
      <c r="B19" s="16"/>
      <c r="C19" s="16"/>
      <c r="D19" s="16"/>
      <c r="E19" s="17"/>
      <c r="F19" s="17"/>
      <c r="G19" s="16"/>
      <c r="H19" s="10">
        <f>+'Day list'!F19</f>
        <v>0</v>
      </c>
      <c r="I19" s="10">
        <f>+'Day list'!G19</f>
        <v>0</v>
      </c>
      <c r="J19" s="11">
        <f>IF(AND(D19="Member Adult",G19="Winter Peak"),H19*'Price list'!$B$5,IF(AND(D19="Member Child&lt;15",G19="Winter Peak"),H19*'Price list'!$D$5,IF(AND(D19="Member 15-20",G19="Winter Peak"),H19*'Price list'!$F$5,IF(AND(D19="Member 21-25",G19="Winter Peak"),H19*'Price list'!$H$5,IF(AND(D19="Member Adult",G19="Winter Shoulder"),H19*'Price list'!$B$6,IF(AND(D19="Member Child&lt;15",G19="Winter Shoulder"),H19*'Price list'!$D$6,IF(AND(D19="Member 15-20",G19="Winter Shoulder"),H19*'Price list'!$F$6,IF(AND(D19="Member 21-25",G19="Winter Shoulder"),H19*'Price list'!$H$6,IF(AND(D19="Member Adult",G19="Summer"),H19*'Price list'!$B$7,IF(AND(D19="Member Child&lt;15",G19="Summer"),H19*'Price list'!$D$7,IF(AND(D19="Member 15-20",G19="Summer"),H19*'Price list'!$F$7,IF(AND(D19="Member 21-25",G19="Summer"),H19*'Price list'!$H$7,IF(AND(D19="Guest Adult",G19="Winter Peak"),H19*'Price list'!$J$5,IF(AND(D19="Guest Child",G19="Winter Peak"),H19*'Price list'!$L$5,IF(AND(D19="Guest Adult",G19="Winter Shoulder"),H19*'Price list'!$J$6,IF(AND(D19="Guest Child",G19="Winter Shoulder"),H19*'Price list'!$L$6,IF(AND(D19="Guest Adult",G19="Summer"),H19*'Price list'!$J$7,IF(AND(D19="Guest Child",G19="Summer"),H19*'Price list'!$L$7,0))))))))))))))))))</f>
        <v>0</v>
      </c>
      <c r="K19" s="11">
        <f>IF(AND(D19="Member Adult",G19="Winter Peak"),I19*'Price list'!$C$5,IF(AND(D19="Member Child&lt;15",G19="Winter Peak"),I19*'Price list'!$E$5,IF(AND(D19="Member 15-20",G19="Winter Peak"),I19*'Price list'!$G$5,IF(AND(D19="Member 21-25",G19="Winter Peak"),I19*'Price list'!$I$5,IF(AND(D19="Member Adult",G19="Winter Shoulder"),I19*'Price list'!$C$6,IF(AND(D19="Member Child&lt;15",G19="Winter Shoulder"),I19*'Price list'!$E$6,IF(AND(D19="Member 15-20",G19="Winter Shoulder"),I19*'Price list'!$G$6,IF(AND(D19="Member 21-25",G19="Winter Shoulder"),I19*'Price list'!$I$6,IF(AND(D19="Member Adult",G19="Summer"),I19*'Price list'!$B$7,IF(AND(D19="Member Child&lt;15",G19="Summer"),I19*'Price list'!$D$7,IF(AND(D19="Member 15-20",G19="Summer"),I19*'Price list'!$F$7,IF(AND(D19="Member 21-25",G19="Summer"),I19*'Price list'!$H$7,IF(AND(D19="Guest Adult",G19="Winter Peak"),I19*'Price list'!$K$5,IF(AND(D19="Guest Child",G19="Winter Peak"),I19*'Price list'!$M$5,IF(AND(D19="Guest Adult",G19="Winter Shoulder"),I19*'Price list'!$K$6,IF(AND(D19="Guest Child",G19="Winter Shoulder"),I19*'Price list'!$M$6,IF(AND(D19="Guest Adult",G19="Summer"),I19*'Price list'!$J$7,IF(AND(D19="Guest Child",G19="Summer"),I19*'Price list'!$L$7,0))))))))))))))))))</f>
        <v>0</v>
      </c>
      <c r="L19" s="11">
        <f t="shared" si="2"/>
        <v>0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x14ac:dyDescent="0.35">
      <c r="A20" s="2">
        <v>19</v>
      </c>
      <c r="B20" s="16"/>
      <c r="C20" s="16"/>
      <c r="D20" s="16"/>
      <c r="E20" s="17"/>
      <c r="F20" s="17"/>
      <c r="G20" s="16"/>
      <c r="H20" s="10">
        <f>+'Day list'!F20</f>
        <v>0</v>
      </c>
      <c r="I20" s="10">
        <f>+'Day list'!G20</f>
        <v>0</v>
      </c>
      <c r="J20" s="11">
        <f>IF(AND(D20="Member Adult",G20="Winter Peak"),H20*'Price list'!$B$5,IF(AND(D20="Member Child&lt;15",G20="Winter Peak"),H20*'Price list'!$D$5,IF(AND(D20="Member 15-20",G20="Winter Peak"),H20*'Price list'!$F$5,IF(AND(D20="Member 21-25",G20="Winter Peak"),H20*'Price list'!$H$5,IF(AND(D20="Member Adult",G20="Winter Shoulder"),H20*'Price list'!$B$6,IF(AND(D20="Member Child&lt;15",G20="Winter Shoulder"),H20*'Price list'!$D$6,IF(AND(D20="Member 15-20",G20="Winter Shoulder"),H20*'Price list'!$F$6,IF(AND(D20="Member 21-25",G20="Winter Shoulder"),H20*'Price list'!$H$6,IF(AND(D20="Member Adult",G20="Summer"),H20*'Price list'!$B$7,IF(AND(D20="Member Child&lt;15",G20="Summer"),H20*'Price list'!$D$7,IF(AND(D20="Member 15-20",G20="Summer"),H20*'Price list'!$F$7,IF(AND(D20="Member 21-25",G20="Summer"),H20*'Price list'!$H$7,IF(AND(D20="Guest Adult",G20="Winter Peak"),H20*'Price list'!$J$5,IF(AND(D20="Guest Child",G20="Winter Peak"),H20*'Price list'!$L$5,IF(AND(D20="Guest Adult",G20="Winter Shoulder"),H20*'Price list'!$J$6,IF(AND(D20="Guest Child",G20="Winter Shoulder"),H20*'Price list'!$L$6,IF(AND(D20="Guest Adult",G20="Summer"),H20*'Price list'!$J$7,IF(AND(D20="Guest Child",G20="Summer"),H20*'Price list'!$L$7,0))))))))))))))))))</f>
        <v>0</v>
      </c>
      <c r="K20" s="11">
        <f>IF(AND(D20="Member Adult",G20="Winter Peak"),I20*'Price list'!$C$5,IF(AND(D20="Member Child&lt;15",G20="Winter Peak"),I20*'Price list'!$E$5,IF(AND(D20="Member 15-20",G20="Winter Peak"),I20*'Price list'!$G$5,IF(AND(D20="Member 21-25",G20="Winter Peak"),I20*'Price list'!$I$5,IF(AND(D20="Member Adult",G20="Winter Shoulder"),I20*'Price list'!$C$6,IF(AND(D20="Member Child&lt;15",G20="Winter Shoulder"),I20*'Price list'!$E$6,IF(AND(D20="Member 15-20",G20="Winter Shoulder"),I20*'Price list'!$G$6,IF(AND(D20="Member 21-25",G20="Winter Shoulder"),I20*'Price list'!$I$6,IF(AND(D20="Member Adult",G20="Summer"),I20*'Price list'!$B$7,IF(AND(D20="Member Child&lt;15",G20="Summer"),I20*'Price list'!$D$7,IF(AND(D20="Member 15-20",G20="Summer"),I20*'Price list'!$F$7,IF(AND(D20="Member 21-25",G20="Summer"),I20*'Price list'!$H$7,IF(AND(D20="Guest Adult",G20="Winter Peak"),I20*'Price list'!$K$5,IF(AND(D20="Guest Child",G20="Winter Peak"),I20*'Price list'!$M$5,IF(AND(D20="Guest Adult",G20="Winter Shoulder"),I20*'Price list'!$K$6,IF(AND(D20="Guest Child",G20="Winter Shoulder"),I20*'Price list'!$M$6,IF(AND(D20="Guest Adult",G20="Summer"),I20*'Price list'!$J$7,IF(AND(D20="Guest Child",G20="Summer"),I20*'Price list'!$L$7,0))))))))))))))))))</f>
        <v>0</v>
      </c>
      <c r="L20" s="11">
        <f t="shared" si="2"/>
        <v>0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x14ac:dyDescent="0.35">
      <c r="A21" s="2">
        <v>20</v>
      </c>
      <c r="B21" s="16"/>
      <c r="C21" s="16"/>
      <c r="D21" s="16"/>
      <c r="E21" s="17"/>
      <c r="F21" s="17"/>
      <c r="G21" s="16"/>
      <c r="H21" s="10">
        <f>+'Day list'!F21</f>
        <v>0</v>
      </c>
      <c r="I21" s="10">
        <f>+'Day list'!G21</f>
        <v>0</v>
      </c>
      <c r="J21" s="11">
        <f>IF(AND(D21="Member Adult",G21="Winter Peak"),H21*'Price list'!$B$5,IF(AND(D21="Member Child&lt;15",G21="Winter Peak"),H21*'Price list'!$D$5,IF(AND(D21="Member 15-20",G21="Winter Peak"),H21*'Price list'!$F$5,IF(AND(D21="Member 21-25",G21="Winter Peak"),H21*'Price list'!$H$5,IF(AND(D21="Member Adult",G21="Winter Shoulder"),H21*'Price list'!$B$6,IF(AND(D21="Member Child&lt;15",G21="Winter Shoulder"),H21*'Price list'!$D$6,IF(AND(D21="Member 15-20",G21="Winter Shoulder"),H21*'Price list'!$F$6,IF(AND(D21="Member 21-25",G21="Winter Shoulder"),H21*'Price list'!$H$6,IF(AND(D21="Member Adult",G21="Summer"),H21*'Price list'!$B$7,IF(AND(D21="Member Child&lt;15",G21="Summer"),H21*'Price list'!$D$7,IF(AND(D21="Member 15-20",G21="Summer"),H21*'Price list'!$F$7,IF(AND(D21="Member 21-25",G21="Summer"),H21*'Price list'!$H$7,IF(AND(D21="Guest Adult",G21="Winter Peak"),H21*'Price list'!$J$5,IF(AND(D21="Guest Child",G21="Winter Peak"),H21*'Price list'!$L$5,IF(AND(D21="Guest Adult",G21="Winter Shoulder"),H21*'Price list'!$J$6,IF(AND(D21="Guest Child",G21="Winter Shoulder"),H21*'Price list'!$L$6,IF(AND(D21="Guest Adult",G21="Summer"),H21*'Price list'!$J$7,IF(AND(D21="Guest Child",G21="Summer"),H21*'Price list'!$L$7,0))))))))))))))))))</f>
        <v>0</v>
      </c>
      <c r="K21" s="11">
        <f>IF(AND(D21="Member Adult",G21="Winter Peak"),I21*'Price list'!$C$5,IF(AND(D21="Member Child&lt;15",G21="Winter Peak"),I21*'Price list'!$E$5,IF(AND(D21="Member 15-20",G21="Winter Peak"),I21*'Price list'!$G$5,IF(AND(D21="Member 21-25",G21="Winter Peak"),I21*'Price list'!$I$5,IF(AND(D21="Member Adult",G21="Winter Shoulder"),I21*'Price list'!$C$6,IF(AND(D21="Member Child&lt;15",G21="Winter Shoulder"),I21*'Price list'!$E$6,IF(AND(D21="Member 15-20",G21="Winter Shoulder"),I21*'Price list'!$G$6,IF(AND(D21="Member 21-25",G21="Winter Shoulder"),I21*'Price list'!$I$6,IF(AND(D21="Member Adult",G21="Summer"),I21*'Price list'!$B$7,IF(AND(D21="Member Child&lt;15",G21="Summer"),I21*'Price list'!$D$7,IF(AND(D21="Member 15-20",G21="Summer"),I21*'Price list'!$F$7,IF(AND(D21="Member 21-25",G21="Summer"),I21*'Price list'!$H$7,IF(AND(D21="Guest Adult",G21="Winter Peak"),I21*'Price list'!$K$5,IF(AND(D21="Guest Child",G21="Winter Peak"),I21*'Price list'!$M$5,IF(AND(D21="Guest Adult",G21="Winter Shoulder"),I21*'Price list'!$K$6,IF(AND(D21="Guest Child",G21="Winter Shoulder"),I21*'Price list'!$M$6,IF(AND(D21="Guest Adult",G21="Summer"),I21*'Price list'!$J$7,IF(AND(D21="Guest Child",G21="Summer"),I21*'Price list'!$L$7,0))))))))))))))))))</f>
        <v>0</v>
      </c>
      <c r="L21" s="11">
        <f t="shared" si="2"/>
        <v>0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x14ac:dyDescent="0.35">
      <c r="A22" s="2">
        <v>21</v>
      </c>
      <c r="B22" s="16"/>
      <c r="C22" s="16"/>
      <c r="D22" s="16"/>
      <c r="E22" s="17"/>
      <c r="F22" s="17"/>
      <c r="G22" s="16"/>
      <c r="H22" s="10">
        <f>+'Day list'!F22</f>
        <v>0</v>
      </c>
      <c r="I22" s="10">
        <f>+'Day list'!G22</f>
        <v>0</v>
      </c>
      <c r="J22" s="11">
        <f>IF(AND(D22="Member Adult",G22="Winter Peak"),H22*'Price list'!$B$5,IF(AND(D22="Member Child&lt;15",G22="Winter Peak"),H22*'Price list'!$D$5,IF(AND(D22="Member 15-20",G22="Winter Peak"),H22*'Price list'!$F$5,IF(AND(D22="Member 21-25",G22="Winter Peak"),H22*'Price list'!$H$5,IF(AND(D22="Member Adult",G22="Winter Shoulder"),H22*'Price list'!$B$6,IF(AND(D22="Member Child&lt;15",G22="Winter Shoulder"),H22*'Price list'!$D$6,IF(AND(D22="Member 15-20",G22="Winter Shoulder"),H22*'Price list'!$F$6,IF(AND(D22="Member 21-25",G22="Winter Shoulder"),H22*'Price list'!$H$6,IF(AND(D22="Member Adult",G22="Summer"),H22*'Price list'!$B$7,IF(AND(D22="Member Child&lt;15",G22="Summer"),H22*'Price list'!$D$7,IF(AND(D22="Member 15-20",G22="Summer"),H22*'Price list'!$F$7,IF(AND(D22="Member 21-25",G22="Summer"),H22*'Price list'!$H$7,IF(AND(D22="Guest Adult",G22="Winter Peak"),H22*'Price list'!$J$5,IF(AND(D22="Guest Child",G22="Winter Peak"),H22*'Price list'!$L$5,IF(AND(D22="Guest Adult",G22="Winter Shoulder"),H22*'Price list'!$J$6,IF(AND(D22="Guest Child",G22="Winter Shoulder"),H22*'Price list'!$L$6,IF(AND(D22="Guest Adult",G22="Summer"),H22*'Price list'!$J$7,IF(AND(D22="Guest Child",G22="Summer"),H22*'Price list'!$L$7,0))))))))))))))))))</f>
        <v>0</v>
      </c>
      <c r="K22" s="11">
        <f>IF(AND(D22="Member Adult",G22="Winter Peak"),I22*'Price list'!$C$5,IF(AND(D22="Member Child&lt;15",G22="Winter Peak"),I22*'Price list'!$E$5,IF(AND(D22="Member 15-20",G22="Winter Peak"),I22*'Price list'!$G$5,IF(AND(D22="Member 21-25",G22="Winter Peak"),I22*'Price list'!$I$5,IF(AND(D22="Member Adult",G22="Winter Shoulder"),I22*'Price list'!$C$6,IF(AND(D22="Member Child&lt;15",G22="Winter Shoulder"),I22*'Price list'!$E$6,IF(AND(D22="Member 15-20",G22="Winter Shoulder"),I22*'Price list'!$G$6,IF(AND(D22="Member 21-25",G22="Winter Shoulder"),I22*'Price list'!$I$6,IF(AND(D22="Member Adult",G22="Summer"),I22*'Price list'!$B$7,IF(AND(D22="Member Child&lt;15",G22="Summer"),I22*'Price list'!$D$7,IF(AND(D22="Member 15-20",G22="Summer"),I22*'Price list'!$F$7,IF(AND(D22="Member 21-25",G22="Summer"),I22*'Price list'!$H$7,IF(AND(D22="Guest Adult",G22="Winter Peak"),I22*'Price list'!$K$5,IF(AND(D22="Guest Child",G22="Winter Peak"),I22*'Price list'!$M$5,IF(AND(D22="Guest Adult",G22="Winter Shoulder"),I22*'Price list'!$K$6,IF(AND(D22="Guest Child",G22="Winter Shoulder"),I22*'Price list'!$M$6,IF(AND(D22="Guest Adult",G22="Summer"),I22*'Price list'!$J$7,IF(AND(D22="Guest Child",G22="Summer"),I22*'Price list'!$L$7,0))))))))))))))))))</f>
        <v>0</v>
      </c>
      <c r="L22" s="11">
        <f t="shared" ref="L22:L29" si="3">+K22+J22</f>
        <v>0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x14ac:dyDescent="0.35">
      <c r="A23" s="2">
        <v>22</v>
      </c>
      <c r="B23" s="16"/>
      <c r="C23" s="24"/>
      <c r="D23" s="16"/>
      <c r="E23" s="17"/>
      <c r="F23" s="17"/>
      <c r="G23" s="16"/>
      <c r="H23" s="10">
        <f>+'Day list'!F23</f>
        <v>0</v>
      </c>
      <c r="I23" s="10">
        <f>+'Day list'!G23</f>
        <v>0</v>
      </c>
      <c r="J23" s="11">
        <f>IF(AND(D23="Member Adult",G23="Winter Peak"),H23*'Price list'!$B$5,IF(AND(D23="Member Child&lt;15",G23="Winter Peak"),H23*'Price list'!$D$5,IF(AND(D23="Member 15-20",G23="Winter Peak"),H23*'Price list'!$F$5,IF(AND(D23="Member 21-25",G23="Winter Peak"),H23*'Price list'!$H$5,IF(AND(D23="Member Adult",G23="Winter Shoulder"),H23*'Price list'!$B$6,IF(AND(D23="Member Child&lt;15",G23="Winter Shoulder"),H23*'Price list'!$D$6,IF(AND(D23="Member 15-20",G23="Winter Shoulder"),H23*'Price list'!$F$6,IF(AND(D23="Member 21-25",G23="Winter Shoulder"),H23*'Price list'!$H$6,IF(AND(D23="Member Adult",G23="Summer"),H23*'Price list'!$B$7,IF(AND(D23="Member Child&lt;15",G23="Summer"),H23*'Price list'!$D$7,IF(AND(D23="Member 15-20",G23="Summer"),H23*'Price list'!$F$7,IF(AND(D23="Member 21-25",G23="Summer"),H23*'Price list'!$H$7,IF(AND(D23="Guest Adult",G23="Winter Peak"),H23*'Price list'!$J$5,IF(AND(D23="Guest Child",G23="Winter Peak"),H23*'Price list'!$L$5,IF(AND(D23="Guest Adult",G23="Winter Shoulder"),H23*'Price list'!$J$6,IF(AND(D23="Guest Child",G23="Winter Shoulder"),H23*'Price list'!$L$6,IF(AND(D23="Guest Adult",G23="Summer"),H23*'Price list'!$J$7,IF(AND(D23="Guest Child",G23="Summer"),H23*'Price list'!$L$7,0))))))))))))))))))</f>
        <v>0</v>
      </c>
      <c r="K23" s="11">
        <f>IF(AND(D23="Member Adult",G23="Winter Peak"),I23*'Price list'!$C$5,IF(AND(D23="Member Child&lt;15",G23="Winter Peak"),I23*'Price list'!$E$5,IF(AND(D23="Member 15-20",G23="Winter Peak"),I23*'Price list'!$G$5,IF(AND(D23="Member 21-25",G23="Winter Peak"),I23*'Price list'!$I$5,IF(AND(D23="Member Adult",G23="Winter Shoulder"),I23*'Price list'!$C$6,IF(AND(D23="Member Child&lt;15",G23="Winter Shoulder"),I23*'Price list'!$E$6,IF(AND(D23="Member 15-20",G23="Winter Shoulder"),I23*'Price list'!$G$6,IF(AND(D23="Member 21-25",G23="Winter Shoulder"),I23*'Price list'!$I$6,IF(AND(D23="Member Adult",G23="Summer"),I23*'Price list'!$B$7,IF(AND(D23="Member Child&lt;15",G23="Summer"),I23*'Price list'!$D$7,IF(AND(D23="Member 15-20",G23="Summer"),I23*'Price list'!$F$7,IF(AND(D23="Member 21-25",G23="Summer"),I23*'Price list'!$H$7,IF(AND(D23="Guest Adult",G23="Winter Peak"),I23*'Price list'!$K$5,IF(AND(D23="Guest Child",G23="Winter Peak"),I23*'Price list'!$M$5,IF(AND(D23="Guest Adult",G23="Winter Shoulder"),I23*'Price list'!$K$6,IF(AND(D23="Guest Child",G23="Winter Shoulder"),I23*'Price list'!$M$6,IF(AND(D23="Guest Adult",G23="Summer"),I23*'Price list'!$J$7,IF(AND(D23="Guest Child",G23="Summer"),I23*'Price list'!$L$7,0))))))))))))))))))</f>
        <v>0</v>
      </c>
      <c r="L23" s="11">
        <f t="shared" si="3"/>
        <v>0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x14ac:dyDescent="0.35">
      <c r="A24" s="2">
        <v>23</v>
      </c>
      <c r="B24" s="16"/>
      <c r="C24" s="16"/>
      <c r="D24" s="16"/>
      <c r="E24" s="17"/>
      <c r="F24" s="17"/>
      <c r="G24" s="16"/>
      <c r="H24" s="10">
        <f>+'Day list'!F24</f>
        <v>0</v>
      </c>
      <c r="I24" s="10">
        <f>+'Day list'!G24</f>
        <v>0</v>
      </c>
      <c r="J24" s="11">
        <f>IF(AND(D24="Member Adult",G24="Winter Peak"),H24*'Price list'!$B$5,IF(AND(D24="Member Child&lt;15",G24="Winter Peak"),H24*'Price list'!$D$5,IF(AND(D24="Member 15-20",G24="Winter Peak"),H24*'Price list'!$F$5,IF(AND(D24="Member 21-25",G24="Winter Peak"),H24*'Price list'!$H$5,IF(AND(D24="Member Adult",G24="Winter Shoulder"),H24*'Price list'!$B$6,IF(AND(D24="Member Child&lt;15",G24="Winter Shoulder"),H24*'Price list'!$D$6,IF(AND(D24="Member 15-20",G24="Winter Shoulder"),H24*'Price list'!$F$6,IF(AND(D24="Member 21-25",G24="Winter Shoulder"),H24*'Price list'!$H$6,IF(AND(D24="Member Adult",G24="Summer"),H24*'Price list'!$B$7,IF(AND(D24="Member Child&lt;15",G24="Summer"),H24*'Price list'!$D$7,IF(AND(D24="Member 15-20",G24="Summer"),H24*'Price list'!$F$7,IF(AND(D24="Member 21-25",G24="Summer"),H24*'Price list'!$H$7,IF(AND(D24="Guest Adult",G24="Winter Peak"),H24*'Price list'!$J$5,IF(AND(D24="Guest Child",G24="Winter Peak"),H24*'Price list'!$L$5,IF(AND(D24="Guest Adult",G24="Winter Shoulder"),H24*'Price list'!$J$6,IF(AND(D24="Guest Child",G24="Winter Shoulder"),H24*'Price list'!$L$6,IF(AND(D24="Guest Adult",G24="Summer"),H24*'Price list'!$J$7,IF(AND(D24="Guest Child",G24="Summer"),H24*'Price list'!$L$7,0))))))))))))))))))</f>
        <v>0</v>
      </c>
      <c r="K24" s="11">
        <f>IF(AND(D24="Member Adult",G24="Winter Peak"),I24*'Price list'!$C$5,IF(AND(D24="Member Child&lt;15",G24="Winter Peak"),I24*'Price list'!$E$5,IF(AND(D24="Member 15-20",G24="Winter Peak"),I24*'Price list'!$G$5,IF(AND(D24="Member 21-25",G24="Winter Peak"),I24*'Price list'!$I$5,IF(AND(D24="Member Adult",G24="Winter Shoulder"),I24*'Price list'!$C$6,IF(AND(D24="Member Child&lt;15",G24="Winter Shoulder"),I24*'Price list'!$E$6,IF(AND(D24="Member 15-20",G24="Winter Shoulder"),I24*'Price list'!$G$6,IF(AND(D24="Member 21-25",G24="Winter Shoulder"),I24*'Price list'!$I$6,IF(AND(D24="Member Adult",G24="Summer"),I24*'Price list'!$B$7,IF(AND(D24="Member Child&lt;15",G24="Summer"),I24*'Price list'!$D$7,IF(AND(D24="Member 15-20",G24="Summer"),I24*'Price list'!$F$7,IF(AND(D24="Member 21-25",G24="Summer"),I24*'Price list'!$H$7,IF(AND(D24="Guest Adult",G24="Winter Peak"),I24*'Price list'!$K$5,IF(AND(D24="Guest Child",G24="Winter Peak"),I24*'Price list'!$M$5,IF(AND(D24="Guest Adult",G24="Winter Shoulder"),I24*'Price list'!$K$6,IF(AND(D24="Guest Child",G24="Winter Shoulder"),I24*'Price list'!$M$6,IF(AND(D24="Guest Adult",G24="Summer"),I24*'Price list'!$J$7,IF(AND(D24="Guest Child",G24="Summer"),I24*'Price list'!$L$7,0))))))))))))))))))</f>
        <v>0</v>
      </c>
      <c r="L24" s="11">
        <f t="shared" si="3"/>
        <v>0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x14ac:dyDescent="0.35">
      <c r="A25" s="2">
        <v>24</v>
      </c>
      <c r="B25" s="16"/>
      <c r="C25" s="16"/>
      <c r="D25" s="16"/>
      <c r="E25" s="17"/>
      <c r="F25" s="17"/>
      <c r="G25" s="16"/>
      <c r="H25" s="10">
        <f>+'Day list'!F25</f>
        <v>0</v>
      </c>
      <c r="I25" s="10">
        <f>+'Day list'!G25</f>
        <v>0</v>
      </c>
      <c r="J25" s="11">
        <f>IF(AND(D25="Member Adult",G25="Winter Peak"),H25*'Price list'!$B$5,IF(AND(D25="Member Child&lt;15",G25="Winter Peak"),H25*'Price list'!$D$5,IF(AND(D25="Member 15-20",G25="Winter Peak"),H25*'Price list'!$F$5,IF(AND(D25="Member 21-25",G25="Winter Peak"),H25*'Price list'!$H$5,IF(AND(D25="Member Adult",G25="Winter Shoulder"),H25*'Price list'!$B$6,IF(AND(D25="Member Child&lt;15",G25="Winter Shoulder"),H25*'Price list'!$D$6,IF(AND(D25="Member 15-20",G25="Winter Shoulder"),H25*'Price list'!$F$6,IF(AND(D25="Member 21-25",G25="Winter Shoulder"),H25*'Price list'!$H$6,IF(AND(D25="Member Adult",G25="Summer"),H25*'Price list'!$B$7,IF(AND(D25="Member Child&lt;15",G25="Summer"),H25*'Price list'!$D$7,IF(AND(D25="Member 15-20",G25="Summer"),H25*'Price list'!$F$7,IF(AND(D25="Member 21-25",G25="Summer"),H25*'Price list'!$H$7,IF(AND(D25="Guest Adult",G25="Winter Peak"),H25*'Price list'!$J$5,IF(AND(D25="Guest Child",G25="Winter Peak"),H25*'Price list'!$L$5,IF(AND(D25="Guest Adult",G25="Winter Shoulder"),H25*'Price list'!$J$6,IF(AND(D25="Guest Child",G25="Winter Shoulder"),H25*'Price list'!$L$6,IF(AND(D25="Guest Adult",G25="Summer"),H25*'Price list'!$J$7,IF(AND(D25="Guest Child",G25="Summer"),H25*'Price list'!$L$7,0))))))))))))))))))</f>
        <v>0</v>
      </c>
      <c r="K25" s="11">
        <f>IF(AND(D25="Member Adult",G25="Winter Peak"),I25*'Price list'!$C$5,IF(AND(D25="Member Child&lt;15",G25="Winter Peak"),I25*'Price list'!$E$5,IF(AND(D25="Member 15-20",G25="Winter Peak"),I25*'Price list'!$G$5,IF(AND(D25="Member 21-25",G25="Winter Peak"),I25*'Price list'!$I$5,IF(AND(D25="Member Adult",G25="Winter Shoulder"),I25*'Price list'!$C$6,IF(AND(D25="Member Child&lt;15",G25="Winter Shoulder"),I25*'Price list'!$E$6,IF(AND(D25="Member 15-20",G25="Winter Shoulder"),I25*'Price list'!$G$6,IF(AND(D25="Member 21-25",G25="Winter Shoulder"),I25*'Price list'!$I$6,IF(AND(D25="Member Adult",G25="Summer"),I25*'Price list'!$B$7,IF(AND(D25="Member Child&lt;15",G25="Summer"),I25*'Price list'!$D$7,IF(AND(D25="Member 15-20",G25="Summer"),I25*'Price list'!$F$7,IF(AND(D25="Member 21-25",G25="Summer"),I25*'Price list'!$H$7,IF(AND(D25="Guest Adult",G25="Winter Peak"),I25*'Price list'!$K$5,IF(AND(D25="Guest Child",G25="Winter Peak"),I25*'Price list'!$M$5,IF(AND(D25="Guest Adult",G25="Winter Shoulder"),I25*'Price list'!$K$6,IF(AND(D25="Guest Child",G25="Winter Shoulder"),I25*'Price list'!$M$6,IF(AND(D25="Guest Adult",G25="Summer"),I25*'Price list'!$J$7,IF(AND(D25="Guest Child",G25="Summer"),I25*'Price list'!$L$7,0))))))))))))))))))</f>
        <v>0</v>
      </c>
      <c r="L25" s="11">
        <f t="shared" si="3"/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x14ac:dyDescent="0.35">
      <c r="A26" s="2">
        <v>25</v>
      </c>
      <c r="B26" s="16"/>
      <c r="C26" s="16"/>
      <c r="D26" s="16"/>
      <c r="E26" s="17"/>
      <c r="F26" s="17"/>
      <c r="G26" s="16"/>
      <c r="H26" s="10">
        <f>+'Day list'!F26</f>
        <v>0</v>
      </c>
      <c r="I26" s="10">
        <f>+'Day list'!G26</f>
        <v>0</v>
      </c>
      <c r="J26" s="11">
        <f>IF(AND(D26="Member Adult",G26="Winter Peak"),H26*'Price list'!$B$5,IF(AND(D26="Member Child&lt;15",G26="Winter Peak"),H26*'Price list'!$D$5,IF(AND(D26="Member 15-20",G26="Winter Peak"),H26*'Price list'!$F$5,IF(AND(D26="Member 21-25",G26="Winter Peak"),H26*'Price list'!$H$5,IF(AND(D26="Member Adult",G26="Winter Shoulder"),H26*'Price list'!$B$6,IF(AND(D26="Member Child&lt;15",G26="Winter Shoulder"),H26*'Price list'!$D$6,IF(AND(D26="Member 15-20",G26="Winter Shoulder"),H26*'Price list'!$F$6,IF(AND(D26="Member 21-25",G26="Winter Shoulder"),H26*'Price list'!$H$6,IF(AND(D26="Member Adult",G26="Summer"),H26*'Price list'!$B$7,IF(AND(D26="Member Child&lt;15",G26="Summer"),H26*'Price list'!$D$7,IF(AND(D26="Member 15-20",G26="Summer"),H26*'Price list'!$F$7,IF(AND(D26="Member 21-25",G26="Summer"),H26*'Price list'!$H$7,IF(AND(D26="Guest Adult",G26="Winter Peak"),H26*'Price list'!$J$5,IF(AND(D26="Guest Child",G26="Winter Peak"),H26*'Price list'!$L$5,IF(AND(D26="Guest Adult",G26="Winter Shoulder"),H26*'Price list'!$J$6,IF(AND(D26="Guest Child",G26="Winter Shoulder"),H26*'Price list'!$L$6,IF(AND(D26="Guest Adult",G26="Summer"),H26*'Price list'!$J$7,IF(AND(D26="Guest Child",G26="Summer"),H26*'Price list'!$L$7,0))))))))))))))))))</f>
        <v>0</v>
      </c>
      <c r="K26" s="11">
        <f>IF(AND(D26="Member Adult",G26="Winter Peak"),I26*'Price list'!$C$5,IF(AND(D26="Member Child&lt;15",G26="Winter Peak"),I26*'Price list'!$E$5,IF(AND(D26="Member 15-20",G26="Winter Peak"),I26*'Price list'!$G$5,IF(AND(D26="Member 21-25",G26="Winter Peak"),I26*'Price list'!$I$5,IF(AND(D26="Member Adult",G26="Winter Shoulder"),I26*'Price list'!$C$6,IF(AND(D26="Member Child&lt;15",G26="Winter Shoulder"),I26*'Price list'!$E$6,IF(AND(D26="Member 15-20",G26="Winter Shoulder"),I26*'Price list'!$G$6,IF(AND(D26="Member 21-25",G26="Winter Shoulder"),I26*'Price list'!$I$6,IF(AND(D26="Member Adult",G26="Summer"),I26*'Price list'!$B$7,IF(AND(D26="Member Child&lt;15",G26="Summer"),I26*'Price list'!$D$7,IF(AND(D26="Member 15-20",G26="Summer"),I26*'Price list'!$F$7,IF(AND(D26="Member 21-25",G26="Summer"),I26*'Price list'!$H$7,IF(AND(D26="Guest Adult",G26="Winter Peak"),I26*'Price list'!$K$5,IF(AND(D26="Guest Child",G26="Winter Peak"),I26*'Price list'!$M$5,IF(AND(D26="Guest Adult",G26="Winter Shoulder"),I26*'Price list'!$K$6,IF(AND(D26="Guest Child",G26="Winter Shoulder"),I26*'Price list'!$M$6,IF(AND(D26="Guest Adult",G26="Summer"),I26*'Price list'!$J$7,IF(AND(D26="Guest Child",G26="Summer"),I26*'Price list'!$L$7,0))))))))))))))))))</f>
        <v>0</v>
      </c>
      <c r="L26" s="11">
        <f t="shared" si="3"/>
        <v>0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x14ac:dyDescent="0.35">
      <c r="A27" s="2">
        <v>26</v>
      </c>
      <c r="B27" s="16"/>
      <c r="C27" s="16"/>
      <c r="D27" s="16"/>
      <c r="E27" s="17"/>
      <c r="F27" s="17"/>
      <c r="G27" s="16"/>
      <c r="H27" s="10">
        <f>+'Day list'!F27</f>
        <v>0</v>
      </c>
      <c r="I27" s="10">
        <f>+'Day list'!G27</f>
        <v>0</v>
      </c>
      <c r="J27" s="11">
        <f>IF(AND(D27="Member Adult",G27="Winter Peak"),H27*'Price list'!$B$5,IF(AND(D27="Member Child&lt;15",G27="Winter Peak"),H27*'Price list'!$D$5,IF(AND(D27="Member 15-20",G27="Winter Peak"),H27*'Price list'!$F$5,IF(AND(D27="Member 21-25",G27="Winter Peak"),H27*'Price list'!$H$5,IF(AND(D27="Member Adult",G27="Winter Shoulder"),H27*'Price list'!$B$6,IF(AND(D27="Member Child&lt;15",G27="Winter Shoulder"),H27*'Price list'!$D$6,IF(AND(D27="Member 15-20",G27="Winter Shoulder"),H27*'Price list'!$F$6,IF(AND(D27="Member 21-25",G27="Winter Shoulder"),H27*'Price list'!$H$6,IF(AND(D27="Member Adult",G27="Summer"),H27*'Price list'!$B$7,IF(AND(D27="Member Child&lt;15",G27="Summer"),H27*'Price list'!$D$7,IF(AND(D27="Member 15-20",G27="Summer"),H27*'Price list'!$F$7,IF(AND(D27="Member 21-25",G27="Summer"),H27*'Price list'!$H$7,IF(AND(D27="Guest Adult",G27="Winter Peak"),H27*'Price list'!$J$5,IF(AND(D27="Guest Child",G27="Winter Peak"),H27*'Price list'!$L$5,IF(AND(D27="Guest Adult",G27="Winter Shoulder"),H27*'Price list'!$J$6,IF(AND(D27="Guest Child",G27="Winter Shoulder"),H27*'Price list'!$L$6,IF(AND(D27="Guest Adult",G27="Summer"),H27*'Price list'!$J$7,IF(AND(D27="Guest Child",G27="Summer"),H27*'Price list'!$L$7,0))))))))))))))))))</f>
        <v>0</v>
      </c>
      <c r="K27" s="11">
        <f>IF(AND(D27="Member Adult",G27="Winter Peak"),I27*'Price list'!$C$5,IF(AND(D27="Member Child&lt;15",G27="Winter Peak"),I27*'Price list'!$E$5,IF(AND(D27="Member 15-20",G27="Winter Peak"),I27*'Price list'!$G$5,IF(AND(D27="Member 21-25",G27="Winter Peak"),I27*'Price list'!$I$5,IF(AND(D27="Member Adult",G27="Winter Shoulder"),I27*'Price list'!$C$6,IF(AND(D27="Member Child&lt;15",G27="Winter Shoulder"),I27*'Price list'!$E$6,IF(AND(D27="Member 15-20",G27="Winter Shoulder"),I27*'Price list'!$G$6,IF(AND(D27="Member 21-25",G27="Winter Shoulder"),I27*'Price list'!$I$6,IF(AND(D27="Member Adult",G27="Summer"),I27*'Price list'!$B$7,IF(AND(D27="Member Child&lt;15",G27="Summer"),I27*'Price list'!$D$7,IF(AND(D27="Member 15-20",G27="Summer"),I27*'Price list'!$F$7,IF(AND(D27="Member 21-25",G27="Summer"),I27*'Price list'!$H$7,IF(AND(D27="Guest Adult",G27="Winter Peak"),I27*'Price list'!$K$5,IF(AND(D27="Guest Child",G27="Winter Peak"),I27*'Price list'!$M$5,IF(AND(D27="Guest Adult",G27="Winter Shoulder"),I27*'Price list'!$K$6,IF(AND(D27="Guest Child",G27="Winter Shoulder"),I27*'Price list'!$M$6,IF(AND(D27="Guest Adult",G27="Summer"),I27*'Price list'!$J$7,IF(AND(D27="Guest Child",G27="Summer"),I27*'Price list'!$L$7,0))))))))))))))))))</f>
        <v>0</v>
      </c>
      <c r="L27" s="11">
        <f t="shared" si="3"/>
        <v>0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x14ac:dyDescent="0.35">
      <c r="A28" s="2">
        <v>27</v>
      </c>
      <c r="B28" s="16"/>
      <c r="C28" s="16"/>
      <c r="D28" s="16"/>
      <c r="E28" s="17"/>
      <c r="F28" s="17"/>
      <c r="G28" s="16"/>
      <c r="H28" s="10">
        <f>+'Day list'!F28</f>
        <v>0</v>
      </c>
      <c r="I28" s="10">
        <f>+'Day list'!G28</f>
        <v>0</v>
      </c>
      <c r="J28" s="11">
        <f>IF(AND(D28="Member Adult",G28="Winter Peak"),H28*'Price list'!$B$5,IF(AND(D28="Member Child&lt;15",G28="Winter Peak"),H28*'Price list'!$D$5,IF(AND(D28="Member 15-20",G28="Winter Peak"),H28*'Price list'!$F$5,IF(AND(D28="Member 21-25",G28="Winter Peak"),H28*'Price list'!$H$5,IF(AND(D28="Member Adult",G28="Winter Shoulder"),H28*'Price list'!$B$6,IF(AND(D28="Member Child&lt;15",G28="Winter Shoulder"),H28*'Price list'!$D$6,IF(AND(D28="Member 15-20",G28="Winter Shoulder"),H28*'Price list'!$F$6,IF(AND(D28="Member 21-25",G28="Winter Shoulder"),H28*'Price list'!$H$6,IF(AND(D28="Member Adult",G28="Summer"),H28*'Price list'!$B$7,IF(AND(D28="Member Child&lt;15",G28="Summer"),H28*'Price list'!$D$7,IF(AND(D28="Member 15-20",G28="Summer"),H28*'Price list'!$F$7,IF(AND(D28="Member 21-25",G28="Summer"),H28*'Price list'!$H$7,IF(AND(D28="Guest Adult",G28="Winter Peak"),H28*'Price list'!$J$5,IF(AND(D28="Guest Child",G28="Winter Peak"),H28*'Price list'!$L$5,IF(AND(D28="Guest Adult",G28="Winter Shoulder"),H28*'Price list'!$J$6,IF(AND(D28="Guest Child",G28="Winter Shoulder"),H28*'Price list'!$L$6,IF(AND(D28="Guest Adult",G28="Summer"),H28*'Price list'!$J$7,IF(AND(D28="Guest Child",G28="Summer"),H28*'Price list'!$L$7,0))))))))))))))))))</f>
        <v>0</v>
      </c>
      <c r="K28" s="11">
        <f>IF(AND(D28="Member Adult",G28="Winter Peak"),I28*'Price list'!$C$5,IF(AND(D28="Member Child&lt;15",G28="Winter Peak"),I28*'Price list'!$E$5,IF(AND(D28="Member 15-20",G28="Winter Peak"),I28*'Price list'!$G$5,IF(AND(D28="Member 21-25",G28="Winter Peak"),I28*'Price list'!$I$5,IF(AND(D28="Member Adult",G28="Winter Shoulder"),I28*'Price list'!$C$6,IF(AND(D28="Member Child&lt;15",G28="Winter Shoulder"),I28*'Price list'!$E$6,IF(AND(D28="Member 15-20",G28="Winter Shoulder"),I28*'Price list'!$G$6,IF(AND(D28="Member 21-25",G28="Winter Shoulder"),I28*'Price list'!$I$6,IF(AND(D28="Member Adult",G28="Summer"),I28*'Price list'!$B$7,IF(AND(D28="Member Child&lt;15",G28="Summer"),I28*'Price list'!$D$7,IF(AND(D28="Member 15-20",G28="Summer"),I28*'Price list'!$F$7,IF(AND(D28="Member 21-25",G28="Summer"),I28*'Price list'!$H$7,IF(AND(D28="Guest Adult",G28="Winter Peak"),I28*'Price list'!$K$5,IF(AND(D28="Guest Child",G28="Winter Peak"),I28*'Price list'!$M$5,IF(AND(D28="Guest Adult",G28="Winter Shoulder"),I28*'Price list'!$K$6,IF(AND(D28="Guest Child",G28="Winter Shoulder"),I28*'Price list'!$M$6,IF(AND(D28="Guest Adult",G28="Summer"),I28*'Price list'!$J$7,IF(AND(D28="Guest Child",G28="Summer"),I28*'Price list'!$L$7,0))))))))))))))))))</f>
        <v>0</v>
      </c>
      <c r="L28" s="11">
        <f t="shared" si="3"/>
        <v>0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5" thickBot="1" x14ac:dyDescent="0.4">
      <c r="A29" s="2">
        <v>28</v>
      </c>
      <c r="B29" s="16"/>
      <c r="C29" s="16"/>
      <c r="D29" s="16"/>
      <c r="E29" s="17"/>
      <c r="F29" s="17"/>
      <c r="G29" s="16"/>
      <c r="H29" s="10">
        <f>+'Day list'!F29</f>
        <v>0</v>
      </c>
      <c r="I29" s="10">
        <f>+'Day list'!G29</f>
        <v>0</v>
      </c>
      <c r="J29" s="11">
        <f>IF(AND(D29="Member Adult",G29="Winter Peak"),H29*'Price list'!$B$5,IF(AND(D29="Member Child&lt;15",G29="Winter Peak"),H29*'Price list'!$D$5,IF(AND(D29="Member 15-20",G29="Winter Peak"),H29*'Price list'!$F$5,IF(AND(D29="Member 21-25",G29="Winter Peak"),H29*'Price list'!$H$5,IF(AND(D29="Member Adult",G29="Winter Shoulder"),H29*'Price list'!$B$6,IF(AND(D29="Member Child&lt;15",G29="Winter Shoulder"),H29*'Price list'!$D$6,IF(AND(D29="Member 15-20",G29="Winter Shoulder"),H29*'Price list'!$F$6,IF(AND(D29="Member 21-25",G29="Winter Shoulder"),H29*'Price list'!$H$6,IF(AND(D29="Member Adult",G29="Summer"),H29*'Price list'!$B$7,IF(AND(D29="Member Child&lt;15",G29="Summer"),H29*'Price list'!$D$7,IF(AND(D29="Member 15-20",G29="Summer"),H29*'Price list'!$F$7,IF(AND(D29="Member 21-25",G29="Summer"),H29*'Price list'!$H$7,IF(AND(D29="Guest Adult",G29="Winter Peak"),H29*'Price list'!$J$5,IF(AND(D29="Guest Child",G29="Winter Peak"),H29*'Price list'!$L$5,IF(AND(D29="Guest Adult",G29="Winter Shoulder"),H29*'Price list'!$J$6,IF(AND(D29="Guest Child",G29="Winter Shoulder"),H29*'Price list'!$L$6,IF(AND(D29="Guest Adult",G29="Summer"),H29*'Price list'!$J$7,IF(AND(D29="Guest Child",G29="Summer"),H29*'Price list'!$L$7,0))))))))))))))))))</f>
        <v>0</v>
      </c>
      <c r="K29" s="11">
        <f>IF(AND(D29="Member Adult",G29="Winter Peak"),I29*'Price list'!$C$5,IF(AND(D29="Member Child&lt;15",G29="Winter Peak"),I29*'Price list'!$E$5,IF(AND(D29="Member 15-20",G29="Winter Peak"),I29*'Price list'!$G$5,IF(AND(D29="Member 21-25",G29="Winter Peak"),I29*'Price list'!$I$5,IF(AND(D29="Member Adult",G29="Winter Shoulder"),I29*'Price list'!$C$6,IF(AND(D29="Member Child&lt;15",G29="Winter Shoulder"),I29*'Price list'!$E$6,IF(AND(D29="Member 15-20",G29="Winter Shoulder"),I29*'Price list'!$G$6,IF(AND(D29="Member 21-25",G29="Winter Shoulder"),I29*'Price list'!$I$6,IF(AND(D29="Member Adult",G29="Summer"),I29*'Price list'!$B$7,IF(AND(D29="Member Child&lt;15",G29="Summer"),I29*'Price list'!$D$7,IF(AND(D29="Member 15-20",G29="Summer"),I29*'Price list'!$F$7,IF(AND(D29="Member 21-25",G29="Summer"),I29*'Price list'!$H$7,IF(AND(D29="Guest Adult",G29="Winter Peak"),I29*'Price list'!$K$5,IF(AND(D29="Guest Child",G29="Winter Peak"),I29*'Price list'!$M$5,IF(AND(D29="Guest Adult",G29="Winter Shoulder"),I29*'Price list'!$K$6,IF(AND(D29="Guest Child",G29="Winter Shoulder"),I29*'Price list'!$M$6,IF(AND(D29="Guest Adult",G29="Summer"),I29*'Price list'!$J$7,IF(AND(D29="Guest Child",G29="Summer"),I29*'Price list'!$L$7,0))))))))))))))))))</f>
        <v>0</v>
      </c>
      <c r="L29" s="11">
        <f t="shared" si="3"/>
        <v>0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5" thickTop="1" x14ac:dyDescent="0.35">
      <c r="H30" s="5">
        <f>SUM(H2:H29)</f>
        <v>0</v>
      </c>
      <c r="I30" s="5">
        <f>SUM(I2:I29)</f>
        <v>0</v>
      </c>
      <c r="J30" s="12">
        <f>SUM(J2:J29)</f>
        <v>0</v>
      </c>
      <c r="K30" s="12">
        <f>SUM(K2:K29)</f>
        <v>0</v>
      </c>
      <c r="L30" s="13">
        <f>SUM(L2:L29)</f>
        <v>0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21" x14ac:dyDescent="0.5">
      <c r="A31" s="20">
        <v>15</v>
      </c>
      <c r="B31" s="21" t="s">
        <v>18</v>
      </c>
      <c r="C31" s="22" t="s">
        <v>25</v>
      </c>
      <c r="D31" s="7">
        <f>(H30+I30)*15</f>
        <v>0</v>
      </c>
      <c r="E31" s="19" t="s">
        <v>2</v>
      </c>
      <c r="F31" s="50"/>
      <c r="G31" s="51"/>
      <c r="H31" s="52"/>
      <c r="L31" s="12">
        <f>+L30-(J30+K30)</f>
        <v>0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21" x14ac:dyDescent="0.5">
      <c r="A32" s="6"/>
      <c r="B32" s="6"/>
      <c r="C32" s="6" t="s">
        <v>16</v>
      </c>
      <c r="D32" s="8">
        <f>+L30-D31</f>
        <v>0</v>
      </c>
      <c r="E32" s="19" t="s">
        <v>23</v>
      </c>
      <c r="F32" s="53"/>
      <c r="G32" s="51"/>
      <c r="H32" s="5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ht="21" x14ac:dyDescent="0.5">
      <c r="A33" s="23">
        <v>28</v>
      </c>
      <c r="B33" s="22" t="s">
        <v>19</v>
      </c>
      <c r="C33" s="6" t="s">
        <v>17</v>
      </c>
      <c r="D33" s="9">
        <f>+E2-A33</f>
        <v>-28</v>
      </c>
      <c r="E33" s="19" t="s">
        <v>24</v>
      </c>
      <c r="F33" s="54"/>
      <c r="G33" s="51"/>
      <c r="H33" s="5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x14ac:dyDescent="0.35"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ht="26" x14ac:dyDescent="0.6">
      <c r="A35" s="47" t="s">
        <v>26</v>
      </c>
      <c r="B35" s="47"/>
      <c r="C35" s="47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8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ht="26" x14ac:dyDescent="0.6">
      <c r="A36" s="49" t="s">
        <v>20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2"/>
      <c r="AE36" s="32"/>
    </row>
    <row r="37" spans="1:31" x14ac:dyDescent="0.35">
      <c r="B37" s="26"/>
      <c r="C37" s="42" t="s">
        <v>2</v>
      </c>
      <c r="D37" s="42"/>
      <c r="E37" s="42"/>
      <c r="F37" s="42"/>
      <c r="G37" s="42"/>
      <c r="H37" s="42"/>
      <c r="I37" s="42"/>
      <c r="J37" s="46"/>
      <c r="K37" s="41" t="s">
        <v>3</v>
      </c>
      <c r="L37" s="42"/>
      <c r="M37" s="42"/>
      <c r="N37" s="4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x14ac:dyDescent="0.35">
      <c r="B38" s="25"/>
      <c r="C38" s="42" t="s">
        <v>4</v>
      </c>
      <c r="D38" s="42"/>
      <c r="E38" s="42" t="s">
        <v>29</v>
      </c>
      <c r="F38" s="42"/>
      <c r="G38" s="42" t="s">
        <v>35</v>
      </c>
      <c r="H38" s="42"/>
      <c r="I38" s="42" t="s">
        <v>30</v>
      </c>
      <c r="J38" s="46"/>
      <c r="K38" s="41" t="s">
        <v>31</v>
      </c>
      <c r="L38" s="42"/>
      <c r="M38" s="42" t="s">
        <v>32</v>
      </c>
      <c r="N38" s="4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x14ac:dyDescent="0.35">
      <c r="C39" s="2" t="s">
        <v>12</v>
      </c>
      <c r="D39" s="2" t="s">
        <v>13</v>
      </c>
      <c r="E39" s="2" t="s">
        <v>12</v>
      </c>
      <c r="F39" s="2" t="s">
        <v>13</v>
      </c>
      <c r="G39" s="2" t="s">
        <v>12</v>
      </c>
      <c r="H39" s="2" t="s">
        <v>13</v>
      </c>
      <c r="I39" s="2" t="s">
        <v>12</v>
      </c>
      <c r="J39" s="28" t="s">
        <v>13</v>
      </c>
      <c r="K39" s="27" t="s">
        <v>12</v>
      </c>
      <c r="L39" s="2" t="s">
        <v>13</v>
      </c>
      <c r="M39" s="2" t="s">
        <v>12</v>
      </c>
      <c r="N39" s="2" t="s">
        <v>13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x14ac:dyDescent="0.35">
      <c r="B40" s="2" t="s">
        <v>33</v>
      </c>
      <c r="C40" s="2">
        <v>30</v>
      </c>
      <c r="D40" s="2">
        <v>40</v>
      </c>
      <c r="E40" s="2">
        <v>15</v>
      </c>
      <c r="F40" s="2">
        <v>20</v>
      </c>
      <c r="G40" s="2">
        <v>30</v>
      </c>
      <c r="H40" s="2">
        <v>40</v>
      </c>
      <c r="I40" s="2">
        <v>53</v>
      </c>
      <c r="J40" s="28">
        <v>68</v>
      </c>
      <c r="K40" s="27">
        <v>70</v>
      </c>
      <c r="L40" s="2">
        <v>90</v>
      </c>
      <c r="M40" s="2">
        <v>35</v>
      </c>
      <c r="N40" s="2">
        <v>45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x14ac:dyDescent="0.35">
      <c r="B41" s="2" t="s">
        <v>34</v>
      </c>
      <c r="C41" s="2">
        <v>30</v>
      </c>
      <c r="D41" s="2">
        <v>40</v>
      </c>
      <c r="E41" s="2">
        <v>15</v>
      </c>
      <c r="F41" s="2">
        <v>20</v>
      </c>
      <c r="G41" s="2">
        <v>30</v>
      </c>
      <c r="H41" s="2">
        <v>40</v>
      </c>
      <c r="I41" s="2">
        <v>30</v>
      </c>
      <c r="J41" s="28">
        <v>40</v>
      </c>
      <c r="K41" s="29">
        <v>53</v>
      </c>
      <c r="L41" s="30">
        <v>68</v>
      </c>
      <c r="M41" s="30">
        <v>27</v>
      </c>
      <c r="N41" s="30">
        <v>34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x14ac:dyDescent="0.35">
      <c r="B42" s="2" t="s">
        <v>6</v>
      </c>
      <c r="C42" s="43">
        <v>20</v>
      </c>
      <c r="D42" s="41"/>
      <c r="E42" s="43">
        <v>15</v>
      </c>
      <c r="F42" s="41"/>
      <c r="G42" s="43">
        <v>20</v>
      </c>
      <c r="H42" s="41"/>
      <c r="I42" s="43">
        <v>20</v>
      </c>
      <c r="J42" s="44"/>
      <c r="K42" s="45">
        <v>40</v>
      </c>
      <c r="L42" s="41"/>
      <c r="M42" s="43">
        <v>20</v>
      </c>
      <c r="N42" s="41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x14ac:dyDescent="0.35"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35">
      <c r="B44" s="55" t="s">
        <v>42</v>
      </c>
      <c r="C44" s="55"/>
      <c r="D44" s="55" t="s">
        <v>46</v>
      </c>
      <c r="E44" s="55"/>
      <c r="F44" s="55"/>
      <c r="G44" s="55"/>
      <c r="H44" s="55"/>
      <c r="I44" s="55"/>
      <c r="J44" s="55"/>
      <c r="K44" s="55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35">
      <c r="B45" s="55" t="s">
        <v>44</v>
      </c>
      <c r="C45" s="55"/>
      <c r="D45" s="55" t="s">
        <v>43</v>
      </c>
      <c r="E45" s="55"/>
      <c r="F45" s="55"/>
      <c r="G45" s="31"/>
      <c r="H45" s="31"/>
      <c r="I45" s="31"/>
      <c r="J45" s="31"/>
      <c r="K45" s="3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x14ac:dyDescent="0.35">
      <c r="B46" s="31" t="s">
        <v>6</v>
      </c>
      <c r="C46" s="31"/>
      <c r="D46" s="55" t="s">
        <v>45</v>
      </c>
      <c r="E46" s="55"/>
      <c r="F46" s="55"/>
      <c r="G46" s="55"/>
      <c r="H46" s="55"/>
      <c r="I46" s="31"/>
      <c r="J46" s="31"/>
      <c r="K46" s="3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32" customFormat="1" x14ac:dyDescent="0.35"/>
    <row r="48" spans="1:31" s="32" customFormat="1" x14ac:dyDescent="0.35"/>
    <row r="49" s="32" customFormat="1" x14ac:dyDescent="0.35"/>
    <row r="50" s="32" customFormat="1" x14ac:dyDescent="0.35"/>
    <row r="51" s="32" customFormat="1" x14ac:dyDescent="0.35"/>
    <row r="52" s="32" customFormat="1" x14ac:dyDescent="0.35"/>
    <row r="53" s="32" customFormat="1" x14ac:dyDescent="0.35"/>
    <row r="54" s="32" customFormat="1" x14ac:dyDescent="0.35"/>
    <row r="55" s="32" customFormat="1" x14ac:dyDescent="0.35"/>
  </sheetData>
  <sheetProtection algorithmName="SHA-512" hashValue="a/KPN1lVNflBtCRthpdnYu1NwtkgjY9Cto7Gd+ROBxTWHwlFTfZMyML4KPFypk3SCxRRfFu5Qtyrt4JN/FrnOQ==" saltValue="os0TwQ7Y3GEC9FL1Wu14mg==" spinCount="100000" sheet="1" objects="1" scenarios="1" selectLockedCells="1"/>
  <mergeCells count="24">
    <mergeCell ref="D46:H46"/>
    <mergeCell ref="B44:C44"/>
    <mergeCell ref="B45:C45"/>
    <mergeCell ref="D44:K44"/>
    <mergeCell ref="D45:F45"/>
    <mergeCell ref="A35:N35"/>
    <mergeCell ref="A36:O36"/>
    <mergeCell ref="F31:H31"/>
    <mergeCell ref="F32:H32"/>
    <mergeCell ref="F33:H33"/>
    <mergeCell ref="K37:N37"/>
    <mergeCell ref="K38:L38"/>
    <mergeCell ref="M38:N38"/>
    <mergeCell ref="C42:D42"/>
    <mergeCell ref="E42:F42"/>
    <mergeCell ref="G42:H42"/>
    <mergeCell ref="I42:J42"/>
    <mergeCell ref="K42:L42"/>
    <mergeCell ref="M42:N42"/>
    <mergeCell ref="C38:D38"/>
    <mergeCell ref="E38:F38"/>
    <mergeCell ref="G38:H38"/>
    <mergeCell ref="I38:J38"/>
    <mergeCell ref="C37:J37"/>
  </mergeCells>
  <dataValidations count="2">
    <dataValidation type="list" allowBlank="1" showInputMessage="1" showErrorMessage="1" sqref="G2:G29" xr:uid="{9875B95B-580E-4256-A48E-9FB44A04B2FA}">
      <formula1>$T$1:$T$3</formula1>
    </dataValidation>
    <dataValidation type="list" allowBlank="1" showInputMessage="1" showErrorMessage="1" sqref="D2:D29" xr:uid="{1F326697-A5C4-46C8-B505-FE42EBD3700D}">
      <formula1>$R$1:$R$6</formula1>
    </dataValidation>
  </dataValidations>
  <pageMargins left="0.25" right="0.25" top="0.75" bottom="0.75" header="0.3" footer="0.3"/>
  <pageSetup paperSize="9" orientation="landscape" horizontalDpi="4294967293" r:id="rId1"/>
  <headerFooter>
    <oddHeader>&amp;C&amp;F 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63AD-7260-4C94-A736-501F57B1F284}">
  <dimension ref="E1:U15"/>
  <sheetViews>
    <sheetView workbookViewId="0">
      <selection activeCell="H19" sqref="H19"/>
    </sheetView>
  </sheetViews>
  <sheetFormatPr defaultRowHeight="14.5" x14ac:dyDescent="0.35"/>
  <sheetData>
    <row r="1" spans="5:21" ht="18.5" x14ac:dyDescent="0.45">
      <c r="E1" s="39" t="s">
        <v>57</v>
      </c>
      <c r="F1" s="39"/>
      <c r="G1" s="39"/>
      <c r="H1" s="39"/>
      <c r="I1" s="39"/>
      <c r="J1" s="40"/>
    </row>
    <row r="4" spans="5:21" ht="18.5" x14ac:dyDescent="0.45">
      <c r="E4" s="36" t="s">
        <v>47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5:21" ht="18.5" x14ac:dyDescent="0.45">
      <c r="E5" s="36" t="s">
        <v>55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5:21" ht="18.5" x14ac:dyDescent="0.45">
      <c r="E6" s="36" t="s">
        <v>48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5:21" ht="18.5" x14ac:dyDescent="0.45">
      <c r="E7" s="36" t="s">
        <v>49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5:21" ht="18.5" x14ac:dyDescent="0.45">
      <c r="E8" s="36" t="s">
        <v>50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5:21" ht="18.5" x14ac:dyDescent="0.45">
      <c r="E9" s="36" t="s">
        <v>56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5:21" ht="18.5" x14ac:dyDescent="0.45">
      <c r="E10" s="36" t="s">
        <v>51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5:21" ht="18.5" x14ac:dyDescent="0.45">
      <c r="E11" s="36" t="s">
        <v>52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5:21" ht="18.5" x14ac:dyDescent="0.45">
      <c r="E12" s="36" t="s">
        <v>53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5:21" ht="18.5" x14ac:dyDescent="0.45">
      <c r="E13" s="36" t="s">
        <v>66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5:21" ht="18.5" x14ac:dyDescent="0.45"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5:21" ht="18.5" x14ac:dyDescent="0.45">
      <c r="E15" s="37" t="s">
        <v>54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8"/>
      <c r="T15" s="38"/>
      <c r="U15" s="38"/>
    </row>
  </sheetData>
  <sheetProtection algorithmName="SHA-512" hashValue="9CAEmwMqISyZwcdDa0adQYrm6gnj5giFotaTOYzBHIb7zzD5044olM2zX64Jhx+5XUytCjYjwj2LKjp4NGPs8w==" saltValue="jWC1Gm3gHyU7lptaBkViU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5F0EC-B0E4-445C-9E18-43CD0F8B7919}">
  <dimension ref="A1:T47"/>
  <sheetViews>
    <sheetView workbookViewId="0">
      <selection activeCell="Q23" sqref="Q23"/>
    </sheetView>
  </sheetViews>
  <sheetFormatPr defaultRowHeight="14.5" x14ac:dyDescent="0.35"/>
  <cols>
    <col min="1" max="1" width="5.1796875" bestFit="1" customWidth="1"/>
    <col min="2" max="2" width="15" bestFit="1" customWidth="1"/>
    <col min="3" max="3" width="15.6328125" bestFit="1" customWidth="1"/>
    <col min="4" max="4" width="15.54296875" bestFit="1" customWidth="1"/>
    <col min="5" max="5" width="16.7265625" bestFit="1" customWidth="1"/>
    <col min="6" max="6" width="19.7265625" bestFit="1" customWidth="1"/>
    <col min="7" max="7" width="30" bestFit="1" customWidth="1"/>
    <col min="8" max="8" width="14.26953125" bestFit="1" customWidth="1"/>
    <col min="9" max="9" width="12" bestFit="1" customWidth="1"/>
    <col min="10" max="10" width="9.90625" bestFit="1" customWidth="1"/>
    <col min="11" max="11" width="8.54296875" bestFit="1" customWidth="1"/>
    <col min="12" max="12" width="8.90625" bestFit="1" customWidth="1"/>
    <col min="13" max="13" width="8.54296875" bestFit="1" customWidth="1"/>
    <col min="14" max="14" width="6.36328125" bestFit="1" customWidth="1"/>
  </cols>
  <sheetData>
    <row r="1" spans="1:20" ht="14.5" customHeight="1" x14ac:dyDescent="0.35">
      <c r="B1" s="14" t="s">
        <v>0</v>
      </c>
      <c r="C1" s="14" t="s">
        <v>1</v>
      </c>
      <c r="D1" s="15" t="s">
        <v>39</v>
      </c>
      <c r="E1" s="15" t="s">
        <v>21</v>
      </c>
      <c r="F1" s="15" t="s">
        <v>22</v>
      </c>
      <c r="G1" s="15" t="s">
        <v>41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35"/>
    </row>
    <row r="2" spans="1:20" x14ac:dyDescent="0.35">
      <c r="A2" s="2">
        <v>1</v>
      </c>
      <c r="B2" s="16" t="s">
        <v>58</v>
      </c>
      <c r="C2" s="16" t="s">
        <v>59</v>
      </c>
      <c r="D2" s="16" t="s">
        <v>36</v>
      </c>
      <c r="E2" s="17">
        <v>45463</v>
      </c>
      <c r="F2" s="17">
        <v>45470</v>
      </c>
      <c r="G2" s="16" t="s">
        <v>34</v>
      </c>
      <c r="H2" s="10">
        <f>+'[1]Day list'!F2</f>
        <v>5</v>
      </c>
      <c r="I2" s="10">
        <f>+'[1]Day list'!G2</f>
        <v>2</v>
      </c>
      <c r="J2" s="11">
        <f>IF(AND(D2="Member Adult",G2="Winter Peak"),H2*'[1]Price list'!$B$5,IF(AND(D2="Member Child&lt;15",G2="Winter Peak"),H2*'[1]Price list'!$D$5,IF(AND(D2="Member 15-20",G2="Winter Peak"),H2*'[1]Price list'!$F$5,IF(AND(D2="Member 21-25",G2="Winter Peak"),H2*'[1]Price list'!$H$5,IF(AND(D2="Member Adult",G2="Winter Shoulder"),H2*'[1]Price list'!$B$6,IF(AND(D2="Member Child&lt;15",G2="Winter Shoulder"),H2*'[1]Price list'!$D$6,IF(AND(D2="Member 15-20",G2="Winter Shoulder"),H2*'[1]Price list'!$F$6,IF(AND(D2="Member 21-25",G2="Winter Shoulder"),H2*'[1]Price list'!$H$6,IF(AND(D2="Member Adult",G2="Summer"),H2*'[1]Price list'!$B$7,IF(AND(D2="Member Child&lt;15",G2="Summer"),H2*'[1]Price list'!$D$7,IF(AND(D2="Member 15-20",G2="Summer"),H2*'[1]Price list'!$F$7,IF(AND(D2="Member 21-25",G2="Summer"),H2*'[1]Price list'!$H$7,IF(AND(D2="Guest Adult",G2="Winter Peak"),H2*'[1]Price list'!$J$5,IF(AND(D2="Guest Child",G2="Winter Peak"),H2*'[1]Price list'!$L$5,IF(AND(D2="Guest Adult",G2="Winter Shoulder"),H2*'[1]Price list'!$J$6,IF(AND(D2="Guest Child",G2="Winter Shoulder"),H2*'[1]Price list'!$L$6,IF(AND(D2="Guest Adult",G2="Summer"),H2*'[1]Price list'!$J$7,IF(AND(D2="Guest Child",G2="Summer"),H2*'[1]Price list'!$L$7,0))))))))))))))))))</f>
        <v>150</v>
      </c>
      <c r="K2" s="11">
        <f>IF(AND(D2="Member Adult",G2="Winter Peak"),I2*'[1]Price list'!$C$5,IF(AND(D2="Member Child&lt;15",G2="Winter Peak"),I2*'[1]Price list'!$E$5,IF(AND(D2="Member 15-20",G2="Winter Peak"),I2*'[1]Price list'!$G$5,IF(AND(D2="Member 21-25",G2="Winter Peak"),I2*'[1]Price list'!$I$5,IF(AND(D2="Member Adult",G2="Winter Shoulder"),I2*'[1]Price list'!$C$6,IF(AND(D2="Member Child&lt;15",G2="Winter Shoulder"),I2*'[1]Price list'!$E$6,IF(AND(D2="Member 15-20",G2="Winter Shoulder"),I2*'[1]Price list'!$G$6,IF(AND(D2="Member 21-25",G2="Winter Shoulder"),I2*'[1]Price list'!$I$6,IF(AND(D2="Member Adult",G2="Summer"),I2*'[1]Price list'!$B$7,IF(AND(D2="Member Child&lt;15",G2="Summer"),I2*'[1]Price list'!$D$7,IF(AND(D2="Member 15-20",G2="Summer"),I2*'[1]Price list'!$F$7,IF(AND(D2="Member 21-25",G2="Summer"),I2*'[1]Price list'!$H$7,IF(AND(D2="Guest Adult",G2="Winter Peak"),I2*'[1]Price list'!$K$5,IF(AND(D2="Guest Child",G2="Winter Peak"),I2*'[1]Price list'!$M$5,IF(AND(D2="Guest Adult",G2="Winter Shoulder"),I2*'[1]Price list'!$K$6,IF(AND(D2="Guest Child",G2="Winter Shoulder"),I2*'[1]Price list'!$M$6,IF(AND(D2="Guest Adult",G2="Summer"),I2*'[1]Price list'!$J$7,IF(AND(D2="Guest Child",G2="Summer"),I2*'[1]Price list'!$L$7,0))))))))))))))))))</f>
        <v>80</v>
      </c>
      <c r="L2" s="11">
        <f>+K2+J2</f>
        <v>230</v>
      </c>
      <c r="N2" s="56" t="s">
        <v>65</v>
      </c>
      <c r="O2" s="56"/>
      <c r="P2" s="56"/>
      <c r="Q2" s="56"/>
      <c r="R2" s="56"/>
      <c r="S2" s="56"/>
      <c r="T2" s="56"/>
    </row>
    <row r="3" spans="1:20" x14ac:dyDescent="0.35">
      <c r="A3" s="2">
        <v>2</v>
      </c>
      <c r="B3" s="16" t="s">
        <v>58</v>
      </c>
      <c r="C3" s="16" t="s">
        <v>59</v>
      </c>
      <c r="D3" s="16" t="s">
        <v>36</v>
      </c>
      <c r="E3" s="17">
        <v>45471</v>
      </c>
      <c r="F3" s="17">
        <v>45480</v>
      </c>
      <c r="G3" s="16" t="s">
        <v>33</v>
      </c>
      <c r="H3" s="10">
        <f>+'[1]Day list'!F3</f>
        <v>5</v>
      </c>
      <c r="I3" s="10">
        <f>+'[1]Day list'!G3</f>
        <v>4</v>
      </c>
      <c r="J3" s="11">
        <f>IF(AND(D3="Member Adult",G3="Winter Peak"),H3*'[1]Price list'!$B$5,IF(AND(D3="Member Child&lt;15",G3="Winter Peak"),H3*'[1]Price list'!$D$5,IF(AND(D3="Member 15-20",G3="Winter Peak"),H3*'[1]Price list'!$F$5,IF(AND(D3="Member 21-25",G3="Winter Peak"),H3*'[1]Price list'!$H$5,IF(AND(D3="Member Adult",G3="Winter Shoulder"),H3*'[1]Price list'!$B$6,IF(AND(D3="Member Child&lt;15",G3="Winter Shoulder"),H3*'[1]Price list'!$D$6,IF(AND(D3="Member 15-20",G3="Winter Shoulder"),H3*'[1]Price list'!$F$6,IF(AND(D3="Member 21-25",G3="Winter Shoulder"),H3*'[1]Price list'!$H$6,IF(AND(D3="Member Adult",G3="Summer"),H3*'[1]Price list'!$B$7,IF(AND(D3="Member Child&lt;15",G3="Summer"),H3*'[1]Price list'!$D$7,IF(AND(D3="Member 15-20",G3="Summer"),H3*'[1]Price list'!$F$7,IF(AND(D3="Member 21-25",G3="Summer"),H3*'[1]Price list'!$H$7,IF(AND(D3="Guest Adult",G3="Winter Peak"),H3*'[1]Price list'!$J$5,IF(AND(D3="Guest Child",G3="Winter Peak"),H3*'[1]Price list'!$L$5,IF(AND(D3="Guest Adult",G3="Winter Shoulder"),H3*'[1]Price list'!$J$6,IF(AND(D3="Guest Child",G3="Winter Shoulder"),H3*'[1]Price list'!$L$6,IF(AND(D3="Guest Adult",G3="Summer"),H3*'[1]Price list'!$J$7,IF(AND(D3="Guest Child",G3="Summer"),H3*'[1]Price list'!$L$7,0))))))))))))))))))</f>
        <v>150</v>
      </c>
      <c r="K3" s="11">
        <f>IF(AND(D3="Member Adult",G3="Winter Peak"),I3*'[1]Price list'!$C$5,IF(AND(D3="Member Child&lt;15",G3="Winter Peak"),I3*'[1]Price list'!$E$5,IF(AND(D3="Member 15-20",G3="Winter Peak"),I3*'[1]Price list'!$G$5,IF(AND(D3="Member 21-25",G3="Winter Peak"),I3*'[1]Price list'!$I$5,IF(AND(D3="Member Adult",G3="Winter Shoulder"),I3*'[1]Price list'!$C$6,IF(AND(D3="Member Child&lt;15",G3="Winter Shoulder"),I3*'[1]Price list'!$E$6,IF(AND(D3="Member 15-20",G3="Winter Shoulder"),I3*'[1]Price list'!$G$6,IF(AND(D3="Member 21-25",G3="Winter Shoulder"),I3*'[1]Price list'!$I$6,IF(AND(D3="Member Adult",G3="Summer"),I3*'[1]Price list'!$B$7,IF(AND(D3="Member Child&lt;15",G3="Summer"),I3*'[1]Price list'!$D$7,IF(AND(D3="Member 15-20",G3="Summer"),I3*'[1]Price list'!$F$7,IF(AND(D3="Member 21-25",G3="Summer"),I3*'[1]Price list'!$H$7,IF(AND(D3="Guest Adult",G3="Winter Peak"),I3*'[1]Price list'!$K$5,IF(AND(D3="Guest Child",G3="Winter Peak"),I3*'[1]Price list'!$M$5,IF(AND(D3="Guest Adult",G3="Winter Shoulder"),I3*'[1]Price list'!$K$6,IF(AND(D3="Guest Child",G3="Winter Shoulder"),I3*'[1]Price list'!$M$6,IF(AND(D3="Guest Adult",G3="Summer"),I3*'[1]Price list'!$J$7,IF(AND(D3="Guest Child",G3="Summer"),I3*'[1]Price list'!$L$7,0))))))))))))))))))</f>
        <v>160</v>
      </c>
      <c r="L3" s="11">
        <f t="shared" ref="L3:L29" si="0">+K3+J3</f>
        <v>310</v>
      </c>
      <c r="N3" s="56"/>
      <c r="O3" s="56"/>
      <c r="P3" s="56"/>
      <c r="Q3" s="56"/>
      <c r="R3" s="56"/>
      <c r="S3" s="56"/>
      <c r="T3" s="56"/>
    </row>
    <row r="4" spans="1:20" x14ac:dyDescent="0.35">
      <c r="A4" s="2">
        <v>3</v>
      </c>
      <c r="B4" s="16" t="s">
        <v>60</v>
      </c>
      <c r="C4" s="16" t="s">
        <v>61</v>
      </c>
      <c r="D4" s="16" t="s">
        <v>27</v>
      </c>
      <c r="E4" s="17">
        <v>45463</v>
      </c>
      <c r="F4" s="17">
        <v>45470</v>
      </c>
      <c r="G4" s="16" t="s">
        <v>34</v>
      </c>
      <c r="H4" s="10">
        <f>+'[1]Day list'!F4</f>
        <v>5</v>
      </c>
      <c r="I4" s="10">
        <f>+'[1]Day list'!G4</f>
        <v>2</v>
      </c>
      <c r="J4" s="11">
        <f>IF(AND(D4="Member Adult",G4="Winter Peak"),H4*'[1]Price list'!$B$5,IF(AND(D4="Member Child&lt;15",G4="Winter Peak"),H4*'[1]Price list'!$D$5,IF(AND(D4="Member 15-20",G4="Winter Peak"),H4*'[1]Price list'!$F$5,IF(AND(D4="Member 21-25",G4="Winter Peak"),H4*'[1]Price list'!$H$5,IF(AND(D4="Member Adult",G4="Winter Shoulder"),H4*'[1]Price list'!$B$6,IF(AND(D4="Member Child&lt;15",G4="Winter Shoulder"),H4*'[1]Price list'!$D$6,IF(AND(D4="Member 15-20",G4="Winter Shoulder"),H4*'[1]Price list'!$F$6,IF(AND(D4="Member 21-25",G4="Winter Shoulder"),H4*'[1]Price list'!$H$6,IF(AND(D4="Member Adult",G4="Summer"),H4*'[1]Price list'!$B$7,IF(AND(D4="Member Child&lt;15",G4="Summer"),H4*'[1]Price list'!$D$7,IF(AND(D4="Member 15-20",G4="Summer"),H4*'[1]Price list'!$F$7,IF(AND(D4="Member 21-25",G4="Summer"),H4*'[1]Price list'!$H$7,IF(AND(D4="Guest Adult",G4="Winter Peak"),H4*'[1]Price list'!$J$5,IF(AND(D4="Guest Child",G4="Winter Peak"),H4*'[1]Price list'!$L$5,IF(AND(D4="Guest Adult",G4="Winter Shoulder"),H4*'[1]Price list'!$J$6,IF(AND(D4="Guest Child",G4="Winter Shoulder"),H4*'[1]Price list'!$L$6,IF(AND(D4="Guest Adult",G4="Summer"),H4*'[1]Price list'!$J$7,IF(AND(D4="Guest Child",G4="Summer"),H4*'[1]Price list'!$L$7,0))))))))))))))))))</f>
        <v>265</v>
      </c>
      <c r="K4" s="11">
        <f>IF(AND(D4="Member Adult",G4="Winter Peak"),I4*'[1]Price list'!$C$5,IF(AND(D4="Member Child&lt;15",G4="Winter Peak"),I4*'[1]Price list'!$E$5,IF(AND(D4="Member 15-20",G4="Winter Peak"),I4*'[1]Price list'!$G$5,IF(AND(D4="Member 21-25",G4="Winter Peak"),I4*'[1]Price list'!$I$5,IF(AND(D4="Member Adult",G4="Winter Shoulder"),I4*'[1]Price list'!$C$6,IF(AND(D4="Member Child&lt;15",G4="Winter Shoulder"),I4*'[1]Price list'!$E$6,IF(AND(D4="Member 15-20",G4="Winter Shoulder"),I4*'[1]Price list'!$G$6,IF(AND(D4="Member 21-25",G4="Winter Shoulder"),I4*'[1]Price list'!$I$6,IF(AND(D4="Member Adult",G4="Summer"),I4*'[1]Price list'!$B$7,IF(AND(D4="Member Child&lt;15",G4="Summer"),I4*'[1]Price list'!$D$7,IF(AND(D4="Member 15-20",G4="Summer"),I4*'[1]Price list'!$F$7,IF(AND(D4="Member 21-25",G4="Summer"),I4*'[1]Price list'!$H$7,IF(AND(D4="Guest Adult",G4="Winter Peak"),I4*'[1]Price list'!$K$5,IF(AND(D4="Guest Child",G4="Winter Peak"),I4*'[1]Price list'!$M$5,IF(AND(D4="Guest Adult",G4="Winter Shoulder"),I4*'[1]Price list'!$K$6,IF(AND(D4="Guest Child",G4="Winter Shoulder"),I4*'[1]Price list'!$M$6,IF(AND(D4="Guest Adult",G4="Summer"),I4*'[1]Price list'!$J$7,IF(AND(D4="Guest Child",G4="Summer"),I4*'[1]Price list'!$L$7,0))))))))))))))))))</f>
        <v>136</v>
      </c>
      <c r="L4" s="11">
        <f t="shared" si="0"/>
        <v>401</v>
      </c>
      <c r="N4" s="56"/>
      <c r="O4" s="56"/>
      <c r="P4" s="56"/>
      <c r="Q4" s="56"/>
      <c r="R4" s="56"/>
      <c r="S4" s="56"/>
      <c r="T4" s="56"/>
    </row>
    <row r="5" spans="1:20" x14ac:dyDescent="0.35">
      <c r="A5" s="2">
        <v>4</v>
      </c>
      <c r="B5" s="16" t="s">
        <v>60</v>
      </c>
      <c r="C5" s="16" t="s">
        <v>61</v>
      </c>
      <c r="D5" s="16" t="s">
        <v>27</v>
      </c>
      <c r="E5" s="17">
        <v>45471</v>
      </c>
      <c r="F5" s="17">
        <v>45480</v>
      </c>
      <c r="G5" s="16" t="s">
        <v>33</v>
      </c>
      <c r="H5" s="10">
        <f>+'[1]Day list'!F5</f>
        <v>5</v>
      </c>
      <c r="I5" s="10">
        <f>+'[1]Day list'!G5</f>
        <v>4</v>
      </c>
      <c r="J5" s="11">
        <f>IF(AND(D5="Member Adult",G5="Winter Peak"),H5*'[1]Price list'!$B$5,IF(AND(D5="Member Child&lt;15",G5="Winter Peak"),H5*'[1]Price list'!$D$5,IF(AND(D5="Member 15-20",G5="Winter Peak"),H5*'[1]Price list'!$F$5,IF(AND(D5="Member 21-25",G5="Winter Peak"),H5*'[1]Price list'!$H$5,IF(AND(D5="Member Adult",G5="Winter Shoulder"),H5*'[1]Price list'!$B$6,IF(AND(D5="Member Child&lt;15",G5="Winter Shoulder"),H5*'[1]Price list'!$D$6,IF(AND(D5="Member 15-20",G5="Winter Shoulder"),H5*'[1]Price list'!$F$6,IF(AND(D5="Member 21-25",G5="Winter Shoulder"),H5*'[1]Price list'!$H$6,IF(AND(D5="Member Adult",G5="Summer"),H5*'[1]Price list'!$B$7,IF(AND(D5="Member Child&lt;15",G5="Summer"),H5*'[1]Price list'!$D$7,IF(AND(D5="Member 15-20",G5="Summer"),H5*'[1]Price list'!$F$7,IF(AND(D5="Member 21-25",G5="Summer"),H5*'[1]Price list'!$H$7,IF(AND(D5="Guest Adult",G5="Winter Peak"),H5*'[1]Price list'!$J$5,IF(AND(D5="Guest Child",G5="Winter Peak"),H5*'[1]Price list'!$L$5,IF(AND(D5="Guest Adult",G5="Winter Shoulder"),H5*'[1]Price list'!$J$6,IF(AND(D5="Guest Child",G5="Winter Shoulder"),H5*'[1]Price list'!$L$6,IF(AND(D5="Guest Adult",G5="Summer"),H5*'[1]Price list'!$J$7,IF(AND(D5="Guest Child",G5="Summer"),H5*'[1]Price list'!$L$7,0))))))))))))))))))</f>
        <v>350</v>
      </c>
      <c r="K5" s="11">
        <f>IF(AND(D5="Member Adult",G5="Winter Peak"),I5*'[1]Price list'!$C$5,IF(AND(D5="Member Child&lt;15",G5="Winter Peak"),I5*'[1]Price list'!$E$5,IF(AND(D5="Member 15-20",G5="Winter Peak"),I5*'[1]Price list'!$G$5,IF(AND(D5="Member 21-25",G5="Winter Peak"),I5*'[1]Price list'!$I$5,IF(AND(D5="Member Adult",G5="Winter Shoulder"),I5*'[1]Price list'!$C$6,IF(AND(D5="Member Child&lt;15",G5="Winter Shoulder"),I5*'[1]Price list'!$E$6,IF(AND(D5="Member 15-20",G5="Winter Shoulder"),I5*'[1]Price list'!$G$6,IF(AND(D5="Member 21-25",G5="Winter Shoulder"),I5*'[1]Price list'!$I$6,IF(AND(D5="Member Adult",G5="Summer"),I5*'[1]Price list'!$B$7,IF(AND(D5="Member Child&lt;15",G5="Summer"),I5*'[1]Price list'!$D$7,IF(AND(D5="Member 15-20",G5="Summer"),I5*'[1]Price list'!$F$7,IF(AND(D5="Member 21-25",G5="Summer"),I5*'[1]Price list'!$H$7,IF(AND(D5="Guest Adult",G5="Winter Peak"),I5*'[1]Price list'!$K$5,IF(AND(D5="Guest Child",G5="Winter Peak"),I5*'[1]Price list'!$M$5,IF(AND(D5="Guest Adult",G5="Winter Shoulder"),I5*'[1]Price list'!$K$6,IF(AND(D5="Guest Child",G5="Winter Shoulder"),I5*'[1]Price list'!$M$6,IF(AND(D5="Guest Adult",G5="Summer"),I5*'[1]Price list'!$J$7,IF(AND(D5="Guest Child",G5="Summer"),I5*'[1]Price list'!$L$7,0))))))))))))))))))</f>
        <v>360</v>
      </c>
      <c r="L5" s="11">
        <f t="shared" si="0"/>
        <v>710</v>
      </c>
      <c r="N5" s="56"/>
      <c r="O5" s="56"/>
      <c r="P5" s="56"/>
      <c r="Q5" s="56"/>
      <c r="R5" s="56"/>
      <c r="S5" s="56"/>
      <c r="T5" s="56"/>
    </row>
    <row r="6" spans="1:20" x14ac:dyDescent="0.35">
      <c r="A6" s="2">
        <v>5</v>
      </c>
      <c r="B6" s="16"/>
      <c r="C6" s="16"/>
      <c r="D6" s="16"/>
      <c r="E6" s="17"/>
      <c r="F6" s="17"/>
      <c r="G6" s="16"/>
      <c r="H6" s="10">
        <f>+'[1]Day list'!F6</f>
        <v>0</v>
      </c>
      <c r="I6" s="10">
        <f>+'[1]Day list'!G6</f>
        <v>0</v>
      </c>
      <c r="J6" s="11">
        <f>IF(AND(D6="Member Adult",G6="Winter Peak"),H6*'[1]Price list'!$B$5,IF(AND(D6="Member Child&lt;15",G6="Winter Peak"),H6*'[1]Price list'!$D$5,IF(AND(D6="Member 15-20",G6="Winter Peak"),H6*'[1]Price list'!$F$5,IF(AND(D6="Member 21-25",G6="Winter Peak"),H6*'[1]Price list'!$H$5,IF(AND(D6="Member Adult",G6="Winter Shoulder"),H6*'[1]Price list'!$B$6,IF(AND(D6="Member Child&lt;15",G6="Winter Shoulder"),H6*'[1]Price list'!$D$6,IF(AND(D6="Member 15-20",G6="Winter Shoulder"),H6*'[1]Price list'!$F$6,IF(AND(D6="Member 21-25",G6="Winter Shoulder"),H6*'[1]Price list'!$H$6,IF(AND(D6="Member Adult",G6="Summer"),H6*'[1]Price list'!$B$7,IF(AND(D6="Member Child&lt;15",G6="Summer"),H6*'[1]Price list'!$D$7,IF(AND(D6="Member 15-20",G6="Summer"),H6*'[1]Price list'!$F$7,IF(AND(D6="Member 21-25",G6="Summer"),H6*'[1]Price list'!$H$7,IF(AND(D6="Guest Adult",G6="Winter Peak"),H6*'[1]Price list'!$J$5,IF(AND(D6="Guest Child",G6="Winter Peak"),H6*'[1]Price list'!$L$5,IF(AND(D6="Guest Adult",G6="Winter Shoulder"),H6*'[1]Price list'!$J$6,IF(AND(D6="Guest Child",G6="Winter Shoulder"),H6*'[1]Price list'!$L$6,IF(AND(D6="Guest Adult",G6="Summer"),H6*'[1]Price list'!$J$7,IF(AND(D6="Guest Child",G6="Summer"),H6*'[1]Price list'!$L$7,0))))))))))))))))))</f>
        <v>0</v>
      </c>
      <c r="K6" s="11">
        <f>IF(AND(D6="Member Adult",G6="Winter Peak"),I6*'[1]Price list'!$C$5,IF(AND(D6="Member Child&lt;15",G6="Winter Peak"),I6*'[1]Price list'!$E$5,IF(AND(D6="Member 15-20",G6="Winter Peak"),I6*'[1]Price list'!$G$5,IF(AND(D6="Member 21-25",G6="Winter Peak"),I6*'[1]Price list'!$I$5,IF(AND(D6="Member Adult",G6="Winter Shoulder"),I6*'[1]Price list'!$C$6,IF(AND(D6="Member Child&lt;15",G6="Winter Shoulder"),I6*'[1]Price list'!$E$6,IF(AND(D6="Member 15-20",G6="Winter Shoulder"),I6*'[1]Price list'!$G$6,IF(AND(D6="Member 21-25",G6="Winter Shoulder"),I6*'[1]Price list'!$I$6,IF(AND(D6="Member Adult",G6="Summer"),I6*'[1]Price list'!$B$7,IF(AND(D6="Member Child&lt;15",G6="Summer"),I6*'[1]Price list'!$D$7,IF(AND(D6="Member 15-20",G6="Summer"),I6*'[1]Price list'!$F$7,IF(AND(D6="Member 21-25",G6="Summer"),I6*'[1]Price list'!$H$7,IF(AND(D6="Guest Adult",G6="Winter Peak"),I6*'[1]Price list'!$K$5,IF(AND(D6="Guest Child",G6="Winter Peak"),I6*'[1]Price list'!$M$5,IF(AND(D6="Guest Adult",G6="Winter Shoulder"),I6*'[1]Price list'!$K$6,IF(AND(D6="Guest Child",G6="Winter Shoulder"),I6*'[1]Price list'!$M$6,IF(AND(D6="Guest Adult",G6="Summer"),I6*'[1]Price list'!$J$7,IF(AND(D6="Guest Child",G6="Summer"),I6*'[1]Price list'!$L$7,0))))))))))))))))))</f>
        <v>0</v>
      </c>
      <c r="L6" s="11">
        <f t="shared" si="0"/>
        <v>0</v>
      </c>
      <c r="P6" s="32"/>
    </row>
    <row r="7" spans="1:20" x14ac:dyDescent="0.35">
      <c r="A7" s="2">
        <v>6</v>
      </c>
      <c r="B7" s="16"/>
      <c r="C7" s="16"/>
      <c r="D7" s="16"/>
      <c r="E7" s="17"/>
      <c r="F7" s="17"/>
      <c r="G7" s="16"/>
      <c r="H7" s="10">
        <f>+'[1]Day list'!F7</f>
        <v>0</v>
      </c>
      <c r="I7" s="10">
        <f>+'[1]Day list'!G7</f>
        <v>0</v>
      </c>
      <c r="J7" s="11">
        <f>IF(AND(D7="Member Adult",G7="Winter Peak"),H7*'[1]Price list'!$B$5,IF(AND(D7="Member Child&lt;15",G7="Winter Peak"),H7*'[1]Price list'!$D$5,IF(AND(D7="Member 15-20",G7="Winter Peak"),H7*'[1]Price list'!$F$5,IF(AND(D7="Member 21-25",G7="Winter Peak"),H7*'[1]Price list'!$H$5,IF(AND(D7="Member Adult",G7="Winter Shoulder"),H7*'[1]Price list'!$B$6,IF(AND(D7="Member Child&lt;15",G7="Winter Shoulder"),H7*'[1]Price list'!$D$6,IF(AND(D7="Member 15-20",G7="Winter Shoulder"),H7*'[1]Price list'!$F$6,IF(AND(D7="Member 21-25",G7="Winter Shoulder"),H7*'[1]Price list'!$H$6,IF(AND(D7="Member Adult",G7="Summer"),H7*'[1]Price list'!$B$7,IF(AND(D7="Member Child&lt;15",G7="Summer"),H7*'[1]Price list'!$D$7,IF(AND(D7="Member 15-20",G7="Summer"),H7*'[1]Price list'!$F$7,IF(AND(D7="Member 21-25",G7="Summer"),H7*'[1]Price list'!$H$7,IF(AND(D7="Guest Adult",G7="Winter Peak"),H7*'[1]Price list'!$J$5,IF(AND(D7="Guest Child",G7="Winter Peak"),H7*'[1]Price list'!$L$5,IF(AND(D7="Guest Adult",G7="Winter Shoulder"),H7*'[1]Price list'!$J$6,IF(AND(D7="Guest Child",G7="Winter Shoulder"),H7*'[1]Price list'!$L$6,IF(AND(D7="Guest Adult",G7="Summer"),H7*'[1]Price list'!$J$7,IF(AND(D7="Guest Child",G7="Summer"),H7*'[1]Price list'!$L$7,0))))))))))))))))))</f>
        <v>0</v>
      </c>
      <c r="K7" s="11">
        <f>IF(AND(D7="Member Adult",G7="Winter Peak"),I7*'[1]Price list'!$C$5,IF(AND(D7="Member Child&lt;15",G7="Winter Peak"),I7*'[1]Price list'!$E$5,IF(AND(D7="Member 15-20",G7="Winter Peak"),I7*'[1]Price list'!$G$5,IF(AND(D7="Member 21-25",G7="Winter Peak"),I7*'[1]Price list'!$I$5,IF(AND(D7="Member Adult",G7="Winter Shoulder"),I7*'[1]Price list'!$C$6,IF(AND(D7="Member Child&lt;15",G7="Winter Shoulder"),I7*'[1]Price list'!$E$6,IF(AND(D7="Member 15-20",G7="Winter Shoulder"),I7*'[1]Price list'!$G$6,IF(AND(D7="Member 21-25",G7="Winter Shoulder"),I7*'[1]Price list'!$I$6,IF(AND(D7="Member Adult",G7="Summer"),I7*'[1]Price list'!$B$7,IF(AND(D7="Member Child&lt;15",G7="Summer"),I7*'[1]Price list'!$D$7,IF(AND(D7="Member 15-20",G7="Summer"),I7*'[1]Price list'!$F$7,IF(AND(D7="Member 21-25",G7="Summer"),I7*'[1]Price list'!$H$7,IF(AND(D7="Guest Adult",G7="Winter Peak"),I7*'[1]Price list'!$K$5,IF(AND(D7="Guest Child",G7="Winter Peak"),I7*'[1]Price list'!$M$5,IF(AND(D7="Guest Adult",G7="Winter Shoulder"),I7*'[1]Price list'!$K$6,IF(AND(D7="Guest Child",G7="Winter Shoulder"),I7*'[1]Price list'!$M$6,IF(AND(D7="Guest Adult",G7="Summer"),I7*'[1]Price list'!$J$7,IF(AND(D7="Guest Child",G7="Summer"),I7*'[1]Price list'!$L$7,0))))))))))))))))))</f>
        <v>0</v>
      </c>
      <c r="L7" s="11">
        <f t="shared" si="0"/>
        <v>0</v>
      </c>
      <c r="P7" s="32"/>
    </row>
    <row r="8" spans="1:20" x14ac:dyDescent="0.35">
      <c r="A8" s="2">
        <v>7</v>
      </c>
      <c r="B8" s="16"/>
      <c r="C8" s="16"/>
      <c r="D8" s="16"/>
      <c r="E8" s="17"/>
      <c r="F8" s="17"/>
      <c r="G8" s="16"/>
      <c r="H8" s="10">
        <f>+'[1]Day list'!F8</f>
        <v>0</v>
      </c>
      <c r="I8" s="10">
        <f>+'[1]Day list'!G8</f>
        <v>0</v>
      </c>
      <c r="J8" s="11">
        <f>IF(AND(D8="Member Adult",G8="Winter Peak"),H8*'[1]Price list'!$B$5,IF(AND(D8="Member Child&lt;15",G8="Winter Peak"),H8*'[1]Price list'!$D$5,IF(AND(D8="Member 15-20",G8="Winter Peak"),H8*'[1]Price list'!$F$5,IF(AND(D8="Member 21-25",G8="Winter Peak"),H8*'[1]Price list'!$H$5,IF(AND(D8="Member Adult",G8="Winter Shoulder"),H8*'[1]Price list'!$B$6,IF(AND(D8="Member Child&lt;15",G8="Winter Shoulder"),H8*'[1]Price list'!$D$6,IF(AND(D8="Member 15-20",G8="Winter Shoulder"),H8*'[1]Price list'!$F$6,IF(AND(D8="Member 21-25",G8="Winter Shoulder"),H8*'[1]Price list'!$H$6,IF(AND(D8="Member Adult",G8="Summer"),H8*'[1]Price list'!$B$7,IF(AND(D8="Member Child&lt;15",G8="Summer"),H8*'[1]Price list'!$D$7,IF(AND(D8="Member 15-20",G8="Summer"),H8*'[1]Price list'!$F$7,IF(AND(D8="Member 21-25",G8="Summer"),H8*'[1]Price list'!$H$7,IF(AND(D8="Guest Adult",G8="Winter Peak"),H8*'[1]Price list'!$J$5,IF(AND(D8="Guest Child",G8="Winter Peak"),H8*'[1]Price list'!$L$5,IF(AND(D8="Guest Adult",G8="Winter Shoulder"),H8*'[1]Price list'!$J$6,IF(AND(D8="Guest Child",G8="Winter Shoulder"),H8*'[1]Price list'!$L$6,IF(AND(D8="Guest Adult",G8="Summer"),H8*'[1]Price list'!$J$7,IF(AND(D8="Guest Child",G8="Summer"),H8*'[1]Price list'!$L$7,0))))))))))))))))))</f>
        <v>0</v>
      </c>
      <c r="K8" s="11">
        <f>IF(AND(D8="Member Adult",G8="Winter Peak"),I8*'[1]Price list'!$C$5,IF(AND(D8="Member Child&lt;15",G8="Winter Peak"),I8*'[1]Price list'!$E$5,IF(AND(D8="Member 15-20",G8="Winter Peak"),I8*'[1]Price list'!$G$5,IF(AND(D8="Member 21-25",G8="Winter Peak"),I8*'[1]Price list'!$I$5,IF(AND(D8="Member Adult",G8="Winter Shoulder"),I8*'[1]Price list'!$C$6,IF(AND(D8="Member Child&lt;15",G8="Winter Shoulder"),I8*'[1]Price list'!$E$6,IF(AND(D8="Member 15-20",G8="Winter Shoulder"),I8*'[1]Price list'!$G$6,IF(AND(D8="Member 21-25",G8="Winter Shoulder"),I8*'[1]Price list'!$I$6,IF(AND(D8="Member Adult",G8="Summer"),I8*'[1]Price list'!$B$7,IF(AND(D8="Member Child&lt;15",G8="Summer"),I8*'[1]Price list'!$D$7,IF(AND(D8="Member 15-20",G8="Summer"),I8*'[1]Price list'!$F$7,IF(AND(D8="Member 21-25",G8="Summer"),I8*'[1]Price list'!$H$7,IF(AND(D8="Guest Adult",G8="Winter Peak"),I8*'[1]Price list'!$K$5,IF(AND(D8="Guest Child",G8="Winter Peak"),I8*'[1]Price list'!$M$5,IF(AND(D8="Guest Adult",G8="Winter Shoulder"),I8*'[1]Price list'!$K$6,IF(AND(D8="Guest Child",G8="Winter Shoulder"),I8*'[1]Price list'!$M$6,IF(AND(D8="Guest Adult",G8="Summer"),I8*'[1]Price list'!$J$7,IF(AND(D8="Guest Child",G8="Summer"),I8*'[1]Price list'!$L$7,0))))))))))))))))))</f>
        <v>0</v>
      </c>
      <c r="L8" s="11">
        <f t="shared" si="0"/>
        <v>0</v>
      </c>
      <c r="P8" s="32"/>
    </row>
    <row r="9" spans="1:20" x14ac:dyDescent="0.35">
      <c r="A9" s="2">
        <v>8</v>
      </c>
      <c r="B9" s="16"/>
      <c r="C9" s="16"/>
      <c r="D9" s="16"/>
      <c r="E9" s="17"/>
      <c r="F9" s="17"/>
      <c r="G9" s="16"/>
      <c r="H9" s="10">
        <f>+'[1]Day list'!F9</f>
        <v>0</v>
      </c>
      <c r="I9" s="10">
        <f>+'[1]Day list'!G9</f>
        <v>0</v>
      </c>
      <c r="J9" s="11">
        <f>IF(AND(D9="Member Adult",G9="Winter Peak"),H9*'[1]Price list'!$B$5,IF(AND(D9="Member Child&lt;15",G9="Winter Peak"),H9*'[1]Price list'!$D$5,IF(AND(D9="Member 15-20",G9="Winter Peak"),H9*'[1]Price list'!$F$5,IF(AND(D9="Member 21-25",G9="Winter Peak"),H9*'[1]Price list'!$H$5,IF(AND(D9="Member Adult",G9="Winter Shoulder"),H9*'[1]Price list'!$B$6,IF(AND(D9="Member Child&lt;15",G9="Winter Shoulder"),H9*'[1]Price list'!$D$6,IF(AND(D9="Member 15-20",G9="Winter Shoulder"),H9*'[1]Price list'!$F$6,IF(AND(D9="Member 21-25",G9="Winter Shoulder"),H9*'[1]Price list'!$H$6,IF(AND(D9="Member Adult",G9="Summer"),H9*'[1]Price list'!$B$7,IF(AND(D9="Member Child&lt;15",G9="Summer"),H9*'[1]Price list'!$D$7,IF(AND(D9="Member 15-20",G9="Summer"),H9*'[1]Price list'!$F$7,IF(AND(D9="Member 21-25",G9="Summer"),H9*'[1]Price list'!$H$7,IF(AND(D9="Guest Adult",G9="Winter Peak"),H9*'[1]Price list'!$J$5,IF(AND(D9="Guest Child",G9="Winter Peak"),H9*'[1]Price list'!$L$5,IF(AND(D9="Guest Adult",G9="Winter Shoulder"),H9*'[1]Price list'!$J$6,IF(AND(D9="Guest Child",G9="Winter Shoulder"),H9*'[1]Price list'!$L$6,IF(AND(D9="Guest Adult",G9="Summer"),H9*'[1]Price list'!$J$7,IF(AND(D9="Guest Child",G9="Summer"),H9*'[1]Price list'!$L$7,0))))))))))))))))))</f>
        <v>0</v>
      </c>
      <c r="K9" s="11">
        <f>IF(AND(D9="Member Adult",G9="Winter Peak"),I9*'[1]Price list'!$C$5,IF(AND(D9="Member Child&lt;15",G9="Winter Peak"),I9*'[1]Price list'!$E$5,IF(AND(D9="Member 15-20",G9="Winter Peak"),I9*'[1]Price list'!$G$5,IF(AND(D9="Member 21-25",G9="Winter Peak"),I9*'[1]Price list'!$I$5,IF(AND(D9="Member Adult",G9="Winter Shoulder"),I9*'[1]Price list'!$C$6,IF(AND(D9="Member Child&lt;15",G9="Winter Shoulder"),I9*'[1]Price list'!$E$6,IF(AND(D9="Member 15-20",G9="Winter Shoulder"),I9*'[1]Price list'!$G$6,IF(AND(D9="Member 21-25",G9="Winter Shoulder"),I9*'[1]Price list'!$I$6,IF(AND(D9="Member Adult",G9="Summer"),I9*'[1]Price list'!$B$7,IF(AND(D9="Member Child&lt;15",G9="Summer"),I9*'[1]Price list'!$D$7,IF(AND(D9="Member 15-20",G9="Summer"),I9*'[1]Price list'!$F$7,IF(AND(D9="Member 21-25",G9="Summer"),I9*'[1]Price list'!$H$7,IF(AND(D9="Guest Adult",G9="Winter Peak"),I9*'[1]Price list'!$K$5,IF(AND(D9="Guest Child",G9="Winter Peak"),I9*'[1]Price list'!$M$5,IF(AND(D9="Guest Adult",G9="Winter Shoulder"),I9*'[1]Price list'!$K$6,IF(AND(D9="Guest Child",G9="Winter Shoulder"),I9*'[1]Price list'!$M$6,IF(AND(D9="Guest Adult",G9="Summer"),I9*'[1]Price list'!$J$7,IF(AND(D9="Guest Child",G9="Summer"),I9*'[1]Price list'!$L$7,0))))))))))))))))))</f>
        <v>0</v>
      </c>
      <c r="L9" s="11">
        <f t="shared" si="0"/>
        <v>0</v>
      </c>
      <c r="P9" s="32"/>
    </row>
    <row r="10" spans="1:20" x14ac:dyDescent="0.35">
      <c r="A10" s="2">
        <v>9</v>
      </c>
      <c r="B10" s="16"/>
      <c r="C10" s="16"/>
      <c r="D10" s="16"/>
      <c r="E10" s="17"/>
      <c r="F10" s="17"/>
      <c r="G10" s="16"/>
      <c r="H10" s="10">
        <f>+'[1]Day list'!F10</f>
        <v>0</v>
      </c>
      <c r="I10" s="10">
        <f>+'[1]Day list'!G10</f>
        <v>0</v>
      </c>
      <c r="J10" s="11">
        <f>IF(AND(D10="Member Adult",G10="Winter Peak"),H10*'[1]Price list'!$B$5,IF(AND(D10="Member Child&lt;15",G10="Winter Peak"),H10*'[1]Price list'!$D$5,IF(AND(D10="Member 15-20",G10="Winter Peak"),H10*'[1]Price list'!$F$5,IF(AND(D10="Member 21-25",G10="Winter Peak"),H10*'[1]Price list'!$H$5,IF(AND(D10="Member Adult",G10="Winter Shoulder"),H10*'[1]Price list'!$B$6,IF(AND(D10="Member Child&lt;15",G10="Winter Shoulder"),H10*'[1]Price list'!$D$6,IF(AND(D10="Member 15-20",G10="Winter Shoulder"),H10*'[1]Price list'!$F$6,IF(AND(D10="Member 21-25",G10="Winter Shoulder"),H10*'[1]Price list'!$H$6,IF(AND(D10="Member Adult",G10="Summer"),H10*'[1]Price list'!$B$7,IF(AND(D10="Member Child&lt;15",G10="Summer"),H10*'[1]Price list'!$D$7,IF(AND(D10="Member 15-20",G10="Summer"),H10*'[1]Price list'!$F$7,IF(AND(D10="Member 21-25",G10="Summer"),H10*'[1]Price list'!$H$7,IF(AND(D10="Guest Adult",G10="Winter Peak"),H10*'[1]Price list'!$J$5,IF(AND(D10="Guest Child",G10="Winter Peak"),H10*'[1]Price list'!$L$5,IF(AND(D10="Guest Adult",G10="Winter Shoulder"),H10*'[1]Price list'!$J$6,IF(AND(D10="Guest Child",G10="Winter Shoulder"),H10*'[1]Price list'!$L$6,IF(AND(D10="Guest Adult",G10="Summer"),H10*'[1]Price list'!$J$7,IF(AND(D10="Guest Child",G10="Summer"),H10*'[1]Price list'!$L$7,0))))))))))))))))))</f>
        <v>0</v>
      </c>
      <c r="K10" s="11">
        <f>IF(AND(D10="Member Adult",G10="Winter Peak"),I10*'[1]Price list'!$C$5,IF(AND(D10="Member Child&lt;15",G10="Winter Peak"),I10*'[1]Price list'!$E$5,IF(AND(D10="Member 15-20",G10="Winter Peak"),I10*'[1]Price list'!$G$5,IF(AND(D10="Member 21-25",G10="Winter Peak"),I10*'[1]Price list'!$I$5,IF(AND(D10="Member Adult",G10="Winter Shoulder"),I10*'[1]Price list'!$C$6,IF(AND(D10="Member Child&lt;15",G10="Winter Shoulder"),I10*'[1]Price list'!$E$6,IF(AND(D10="Member 15-20",G10="Winter Shoulder"),I10*'[1]Price list'!$G$6,IF(AND(D10="Member 21-25",G10="Winter Shoulder"),I10*'[1]Price list'!$I$6,IF(AND(D10="Member Adult",G10="Summer"),I10*'[1]Price list'!$B$7,IF(AND(D10="Member Child&lt;15",G10="Summer"),I10*'[1]Price list'!$D$7,IF(AND(D10="Member 15-20",G10="Summer"),I10*'[1]Price list'!$F$7,IF(AND(D10="Member 21-25",G10="Summer"),I10*'[1]Price list'!$H$7,IF(AND(D10="Guest Adult",G10="Winter Peak"),I10*'[1]Price list'!$K$5,IF(AND(D10="Guest Child",G10="Winter Peak"),I10*'[1]Price list'!$M$5,IF(AND(D10="Guest Adult",G10="Winter Shoulder"),I10*'[1]Price list'!$K$6,IF(AND(D10="Guest Child",G10="Winter Shoulder"),I10*'[1]Price list'!$M$6,IF(AND(D10="Guest Adult",G10="Summer"),I10*'[1]Price list'!$J$7,IF(AND(D10="Guest Child",G10="Summer"),I10*'[1]Price list'!$L$7,0))))))))))))))))))</f>
        <v>0</v>
      </c>
      <c r="L10" s="11">
        <f t="shared" si="0"/>
        <v>0</v>
      </c>
      <c r="P10" s="32"/>
    </row>
    <row r="11" spans="1:20" x14ac:dyDescent="0.35">
      <c r="A11" s="2">
        <v>10</v>
      </c>
      <c r="B11" s="16"/>
      <c r="C11" s="16"/>
      <c r="D11" s="16"/>
      <c r="E11" s="17"/>
      <c r="F11" s="17"/>
      <c r="G11" s="16"/>
      <c r="H11" s="10">
        <f>+'[1]Day list'!F11</f>
        <v>0</v>
      </c>
      <c r="I11" s="10">
        <f>+'[1]Day list'!G11</f>
        <v>0</v>
      </c>
      <c r="J11" s="11">
        <f>IF(AND(D11="Member Adult",G11="Winter Peak"),H11*'[1]Price list'!$B$5,IF(AND(D11="Member Child&lt;15",G11="Winter Peak"),H11*'[1]Price list'!$D$5,IF(AND(D11="Member 15-20",G11="Winter Peak"),H11*'[1]Price list'!$F$5,IF(AND(D11="Member 21-25",G11="Winter Peak"),H11*'[1]Price list'!$H$5,IF(AND(D11="Member Adult",G11="Winter Shoulder"),H11*'[1]Price list'!$B$6,IF(AND(D11="Member Child&lt;15",G11="Winter Shoulder"),H11*'[1]Price list'!$D$6,IF(AND(D11="Member 15-20",G11="Winter Shoulder"),H11*'[1]Price list'!$F$6,IF(AND(D11="Member 21-25",G11="Winter Shoulder"),H11*'[1]Price list'!$H$6,IF(AND(D11="Member Adult",G11="Summer"),H11*'[1]Price list'!$B$7,IF(AND(D11="Member Child&lt;15",G11="Summer"),H11*'[1]Price list'!$D$7,IF(AND(D11="Member 15-20",G11="Summer"),H11*'[1]Price list'!$F$7,IF(AND(D11="Member 21-25",G11="Summer"),H11*'[1]Price list'!$H$7,IF(AND(D11="Guest Adult",G11="Winter Peak"),H11*'[1]Price list'!$J$5,IF(AND(D11="Guest Child",G11="Winter Peak"),H11*'[1]Price list'!$L$5,IF(AND(D11="Guest Adult",G11="Winter Shoulder"),H11*'[1]Price list'!$J$6,IF(AND(D11="Guest Child",G11="Winter Shoulder"),H11*'[1]Price list'!$L$6,IF(AND(D11="Guest Adult",G11="Summer"),H11*'[1]Price list'!$J$7,IF(AND(D11="Guest Child",G11="Summer"),H11*'[1]Price list'!$L$7,0))))))))))))))))))</f>
        <v>0</v>
      </c>
      <c r="K11" s="11">
        <f>IF(AND(D11="Member Adult",G11="Winter Peak"),I11*'[1]Price list'!$C$5,IF(AND(D11="Member Child&lt;15",G11="Winter Peak"),I11*'[1]Price list'!$E$5,IF(AND(D11="Member 15-20",G11="Winter Peak"),I11*'[1]Price list'!$G$5,IF(AND(D11="Member 21-25",G11="Winter Peak"),I11*'[1]Price list'!$I$5,IF(AND(D11="Member Adult",G11="Winter Shoulder"),I11*'[1]Price list'!$C$6,IF(AND(D11="Member Child&lt;15",G11="Winter Shoulder"),I11*'[1]Price list'!$E$6,IF(AND(D11="Member 15-20",G11="Winter Shoulder"),I11*'[1]Price list'!$G$6,IF(AND(D11="Member 21-25",G11="Winter Shoulder"),I11*'[1]Price list'!$I$6,IF(AND(D11="Member Adult",G11="Summer"),I11*'[1]Price list'!$B$7,IF(AND(D11="Member Child&lt;15",G11="Summer"),I11*'[1]Price list'!$D$7,IF(AND(D11="Member 15-20",G11="Summer"),I11*'[1]Price list'!$F$7,IF(AND(D11="Member 21-25",G11="Summer"),I11*'[1]Price list'!$H$7,IF(AND(D11="Guest Adult",G11="Winter Peak"),I11*'[1]Price list'!$K$5,IF(AND(D11="Guest Child",G11="Winter Peak"),I11*'[1]Price list'!$M$5,IF(AND(D11="Guest Adult",G11="Winter Shoulder"),I11*'[1]Price list'!$K$6,IF(AND(D11="Guest Child",G11="Winter Shoulder"),I11*'[1]Price list'!$M$6,IF(AND(D11="Guest Adult",G11="Summer"),I11*'[1]Price list'!$J$7,IF(AND(D11="Guest Child",G11="Summer"),I11*'[1]Price list'!$L$7,0))))))))))))))))))</f>
        <v>0</v>
      </c>
      <c r="L11" s="11">
        <f t="shared" si="0"/>
        <v>0</v>
      </c>
      <c r="P11" s="32"/>
    </row>
    <row r="12" spans="1:20" x14ac:dyDescent="0.35">
      <c r="A12" s="2">
        <v>11</v>
      </c>
      <c r="B12" s="16"/>
      <c r="C12" s="16"/>
      <c r="D12" s="16"/>
      <c r="E12" s="17"/>
      <c r="F12" s="17"/>
      <c r="G12" s="16"/>
      <c r="H12" s="10">
        <f>+'[1]Day list'!F12</f>
        <v>0</v>
      </c>
      <c r="I12" s="10">
        <f>+'[1]Day list'!G12</f>
        <v>0</v>
      </c>
      <c r="J12" s="11">
        <f>IF(AND(D12="Member Adult",G12="Winter Peak"),H12*'[1]Price list'!$B$5,IF(AND(D12="Member Child&lt;15",G12="Winter Peak"),H12*'[1]Price list'!$D$5,IF(AND(D12="Member 15-20",G12="Winter Peak"),H12*'[1]Price list'!$F$5,IF(AND(D12="Member 21-25",G12="Winter Peak"),H12*'[1]Price list'!$H$5,IF(AND(D12="Member Adult",G12="Winter Shoulder"),H12*'[1]Price list'!$B$6,IF(AND(D12="Member Child&lt;15",G12="Winter Shoulder"),H12*'[1]Price list'!$D$6,IF(AND(D12="Member 15-20",G12="Winter Shoulder"),H12*'[1]Price list'!$F$6,IF(AND(D12="Member 21-25",G12="Winter Shoulder"),H12*'[1]Price list'!$H$6,IF(AND(D12="Member Adult",G12="Summer"),H12*'[1]Price list'!$B$7,IF(AND(D12="Member Child&lt;15",G12="Summer"),H12*'[1]Price list'!$D$7,IF(AND(D12="Member 15-20",G12="Summer"),H12*'[1]Price list'!$F$7,IF(AND(D12="Member 21-25",G12="Summer"),H12*'[1]Price list'!$H$7,IF(AND(D12="Guest Adult",G12="Winter Peak"),H12*'[1]Price list'!$J$5,IF(AND(D12="Guest Child",G12="Winter Peak"),H12*'[1]Price list'!$L$5,IF(AND(D12="Guest Adult",G12="Winter Shoulder"),H12*'[1]Price list'!$J$6,IF(AND(D12="Guest Child",G12="Winter Shoulder"),H12*'[1]Price list'!$L$6,IF(AND(D12="Guest Adult",G12="Summer"),H12*'[1]Price list'!$J$7,IF(AND(D12="Guest Child",G12="Summer"),H12*'[1]Price list'!$L$7,0))))))))))))))))))</f>
        <v>0</v>
      </c>
      <c r="K12" s="11">
        <f>IF(AND(D12="Member Adult",G12="Winter Peak"),I12*'[1]Price list'!$C$5,IF(AND(D12="Member Child&lt;15",G12="Winter Peak"),I12*'[1]Price list'!$E$5,IF(AND(D12="Member 15-20",G12="Winter Peak"),I12*'[1]Price list'!$G$5,IF(AND(D12="Member 21-25",G12="Winter Peak"),I12*'[1]Price list'!$I$5,IF(AND(D12="Member Adult",G12="Winter Shoulder"),I12*'[1]Price list'!$C$6,IF(AND(D12="Member Child&lt;15",G12="Winter Shoulder"),I12*'[1]Price list'!$E$6,IF(AND(D12="Member 15-20",G12="Winter Shoulder"),I12*'[1]Price list'!$G$6,IF(AND(D12="Member 21-25",G12="Winter Shoulder"),I12*'[1]Price list'!$I$6,IF(AND(D12="Member Adult",G12="Summer"),I12*'[1]Price list'!$B$7,IF(AND(D12="Member Child&lt;15",G12="Summer"),I12*'[1]Price list'!$D$7,IF(AND(D12="Member 15-20",G12="Summer"),I12*'[1]Price list'!$F$7,IF(AND(D12="Member 21-25",G12="Summer"),I12*'[1]Price list'!$H$7,IF(AND(D12="Guest Adult",G12="Winter Peak"),I12*'[1]Price list'!$K$5,IF(AND(D12="Guest Child",G12="Winter Peak"),I12*'[1]Price list'!$M$5,IF(AND(D12="Guest Adult",G12="Winter Shoulder"),I12*'[1]Price list'!$K$6,IF(AND(D12="Guest Child",G12="Winter Shoulder"),I12*'[1]Price list'!$M$6,IF(AND(D12="Guest Adult",G12="Summer"),I12*'[1]Price list'!$J$7,IF(AND(D12="Guest Child",G12="Summer"),I12*'[1]Price list'!$L$7,0))))))))))))))))))</f>
        <v>0</v>
      </c>
      <c r="L12" s="11">
        <f t="shared" si="0"/>
        <v>0</v>
      </c>
      <c r="P12" s="32"/>
    </row>
    <row r="13" spans="1:20" x14ac:dyDescent="0.35">
      <c r="A13" s="2">
        <v>12</v>
      </c>
      <c r="B13" s="16"/>
      <c r="C13" s="16"/>
      <c r="D13" s="16"/>
      <c r="E13" s="17"/>
      <c r="F13" s="17"/>
      <c r="G13" s="16"/>
      <c r="H13" s="10">
        <f>+'[1]Day list'!F13</f>
        <v>0</v>
      </c>
      <c r="I13" s="10">
        <f>+'[1]Day list'!G13</f>
        <v>0</v>
      </c>
      <c r="J13" s="11">
        <f>IF(AND(D13="Member Adult",G13="Winter Peak"),H13*'[1]Price list'!$B$5,IF(AND(D13="Member Child&lt;15",G13="Winter Peak"),H13*'[1]Price list'!$D$5,IF(AND(D13="Member 15-20",G13="Winter Peak"),H13*'[1]Price list'!$F$5,IF(AND(D13="Member 21-25",G13="Winter Peak"),H13*'[1]Price list'!$H$5,IF(AND(D13="Member Adult",G13="Winter Shoulder"),H13*'[1]Price list'!$B$6,IF(AND(D13="Member Child&lt;15",G13="Winter Shoulder"),H13*'[1]Price list'!$D$6,IF(AND(D13="Member 15-20",G13="Winter Shoulder"),H13*'[1]Price list'!$F$6,IF(AND(D13="Member 21-25",G13="Winter Shoulder"),H13*'[1]Price list'!$H$6,IF(AND(D13="Member Adult",G13="Summer"),H13*'[1]Price list'!$B$7,IF(AND(D13="Member Child&lt;15",G13="Summer"),H13*'[1]Price list'!$D$7,IF(AND(D13="Member 15-20",G13="Summer"),H13*'[1]Price list'!$F$7,IF(AND(D13="Member 21-25",G13="Summer"),H13*'[1]Price list'!$H$7,IF(AND(D13="Guest Adult",G13="Winter Peak"),H13*'[1]Price list'!$J$5,IF(AND(D13="Guest Child",G13="Winter Peak"),H13*'[1]Price list'!$L$5,IF(AND(D13="Guest Adult",G13="Winter Shoulder"),H13*'[1]Price list'!$J$6,IF(AND(D13="Guest Child",G13="Winter Shoulder"),H13*'[1]Price list'!$L$6,IF(AND(D13="Guest Adult",G13="Summer"),H13*'[1]Price list'!$J$7,IF(AND(D13="Guest Child",G13="Summer"),H13*'[1]Price list'!$L$7,0))))))))))))))))))</f>
        <v>0</v>
      </c>
      <c r="K13" s="11">
        <f>IF(AND(D13="Member Adult",G13="Winter Peak"),I13*'[1]Price list'!$C$5,IF(AND(D13="Member Child&lt;15",G13="Winter Peak"),I13*'[1]Price list'!$E$5,IF(AND(D13="Member 15-20",G13="Winter Peak"),I13*'[1]Price list'!$G$5,IF(AND(D13="Member 21-25",G13="Winter Peak"),I13*'[1]Price list'!$I$5,IF(AND(D13="Member Adult",G13="Winter Shoulder"),I13*'[1]Price list'!$C$6,IF(AND(D13="Member Child&lt;15",G13="Winter Shoulder"),I13*'[1]Price list'!$E$6,IF(AND(D13="Member 15-20",G13="Winter Shoulder"),I13*'[1]Price list'!$G$6,IF(AND(D13="Member 21-25",G13="Winter Shoulder"),I13*'[1]Price list'!$I$6,IF(AND(D13="Member Adult",G13="Summer"),I13*'[1]Price list'!$B$7,IF(AND(D13="Member Child&lt;15",G13="Summer"),I13*'[1]Price list'!$D$7,IF(AND(D13="Member 15-20",G13="Summer"),I13*'[1]Price list'!$F$7,IF(AND(D13="Member 21-25",G13="Summer"),I13*'[1]Price list'!$H$7,IF(AND(D13="Guest Adult",G13="Winter Peak"),I13*'[1]Price list'!$K$5,IF(AND(D13="Guest Child",G13="Winter Peak"),I13*'[1]Price list'!$M$5,IF(AND(D13="Guest Adult",G13="Winter Shoulder"),I13*'[1]Price list'!$K$6,IF(AND(D13="Guest Child",G13="Winter Shoulder"),I13*'[1]Price list'!$M$6,IF(AND(D13="Guest Adult",G13="Summer"),I13*'[1]Price list'!$J$7,IF(AND(D13="Guest Child",G13="Summer"),I13*'[1]Price list'!$L$7,0))))))))))))))))))</f>
        <v>0</v>
      </c>
      <c r="L13" s="11">
        <f t="shared" si="0"/>
        <v>0</v>
      </c>
      <c r="P13" s="32"/>
    </row>
    <row r="14" spans="1:20" x14ac:dyDescent="0.35">
      <c r="A14" s="2">
        <v>13</v>
      </c>
      <c r="B14" s="16"/>
      <c r="C14" s="16"/>
      <c r="D14" s="16"/>
      <c r="E14" s="17"/>
      <c r="F14" s="17"/>
      <c r="G14" s="16"/>
      <c r="H14" s="10">
        <f>+'[1]Day list'!F14</f>
        <v>0</v>
      </c>
      <c r="I14" s="10">
        <f>+'[1]Day list'!G14</f>
        <v>0</v>
      </c>
      <c r="J14" s="11">
        <f>IF(AND(D14="Member Adult",G14="Winter Peak"),H14*'[1]Price list'!$B$5,IF(AND(D14="Member Child&lt;15",G14="Winter Peak"),H14*'[1]Price list'!$D$5,IF(AND(D14="Member 15-20",G14="Winter Peak"),H14*'[1]Price list'!$F$5,IF(AND(D14="Member 21-25",G14="Winter Peak"),H14*'[1]Price list'!$H$5,IF(AND(D14="Member Adult",G14="Winter Shoulder"),H14*'[1]Price list'!$B$6,IF(AND(D14="Member Child&lt;15",G14="Winter Shoulder"),H14*'[1]Price list'!$D$6,IF(AND(D14="Member 15-20",G14="Winter Shoulder"),H14*'[1]Price list'!$F$6,IF(AND(D14="Member 21-25",G14="Winter Shoulder"),H14*'[1]Price list'!$H$6,IF(AND(D14="Member Adult",G14="Summer"),H14*'[1]Price list'!$B$7,IF(AND(D14="Member Child&lt;15",G14="Summer"),H14*'[1]Price list'!$D$7,IF(AND(D14="Member 15-20",G14="Summer"),H14*'[1]Price list'!$F$7,IF(AND(D14="Member 21-25",G14="Summer"),H14*'[1]Price list'!$H$7,IF(AND(D14="Guest Adult",G14="Winter Peak"),H14*'[1]Price list'!$J$5,IF(AND(D14="Guest Child",G14="Winter Peak"),H14*'[1]Price list'!$L$5,IF(AND(D14="Guest Adult",G14="Winter Shoulder"),H14*'[1]Price list'!$J$6,IF(AND(D14="Guest Child",G14="Winter Shoulder"),H14*'[1]Price list'!$L$6,IF(AND(D14="Guest Adult",G14="Summer"),H14*'[1]Price list'!$J$7,IF(AND(D14="Guest Child",G14="Summer"),H14*'[1]Price list'!$L$7,0))))))))))))))))))</f>
        <v>0</v>
      </c>
      <c r="K14" s="11">
        <f>IF(AND(D14="Member Adult",G14="Winter Peak"),I14*'[1]Price list'!$C$5,IF(AND(D14="Member Child&lt;15",G14="Winter Peak"),I14*'[1]Price list'!$E$5,IF(AND(D14="Member 15-20",G14="Winter Peak"),I14*'[1]Price list'!$G$5,IF(AND(D14="Member 21-25",G14="Winter Peak"),I14*'[1]Price list'!$I$5,IF(AND(D14="Member Adult",G14="Winter Shoulder"),I14*'[1]Price list'!$C$6,IF(AND(D14="Member Child&lt;15",G14="Winter Shoulder"),I14*'[1]Price list'!$E$6,IF(AND(D14="Member 15-20",G14="Winter Shoulder"),I14*'[1]Price list'!$G$6,IF(AND(D14="Member 21-25",G14="Winter Shoulder"),I14*'[1]Price list'!$I$6,IF(AND(D14="Member Adult",G14="Summer"),I14*'[1]Price list'!$B$7,IF(AND(D14="Member Child&lt;15",G14="Summer"),I14*'[1]Price list'!$D$7,IF(AND(D14="Member 15-20",G14="Summer"),I14*'[1]Price list'!$F$7,IF(AND(D14="Member 21-25",G14="Summer"),I14*'[1]Price list'!$H$7,IF(AND(D14="Guest Adult",G14="Winter Peak"),I14*'[1]Price list'!$K$5,IF(AND(D14="Guest Child",G14="Winter Peak"),I14*'[1]Price list'!$M$5,IF(AND(D14="Guest Adult",G14="Winter Shoulder"),I14*'[1]Price list'!$K$6,IF(AND(D14="Guest Child",G14="Winter Shoulder"),I14*'[1]Price list'!$M$6,IF(AND(D14="Guest Adult",G14="Summer"),I14*'[1]Price list'!$J$7,IF(AND(D14="Guest Child",G14="Summer"),I14*'[1]Price list'!$L$7,0))))))))))))))))))</f>
        <v>0</v>
      </c>
      <c r="L14" s="11">
        <f t="shared" si="0"/>
        <v>0</v>
      </c>
      <c r="P14" s="32"/>
    </row>
    <row r="15" spans="1:20" x14ac:dyDescent="0.35">
      <c r="A15" s="2">
        <v>14</v>
      </c>
      <c r="B15" s="16"/>
      <c r="C15" s="16"/>
      <c r="D15" s="16"/>
      <c r="E15" s="17"/>
      <c r="F15" s="17"/>
      <c r="G15" s="16"/>
      <c r="H15" s="10">
        <f>+'[1]Day list'!F15</f>
        <v>0</v>
      </c>
      <c r="I15" s="10">
        <f>+'[1]Day list'!G15</f>
        <v>0</v>
      </c>
      <c r="J15" s="11">
        <f>IF(AND(D15="Member Adult",G15="Winter Peak"),H15*'[1]Price list'!$B$5,IF(AND(D15="Member Child&lt;15",G15="Winter Peak"),H15*'[1]Price list'!$D$5,IF(AND(D15="Member 15-20",G15="Winter Peak"),H15*'[1]Price list'!$F$5,IF(AND(D15="Member 21-25",G15="Winter Peak"),H15*'[1]Price list'!$H$5,IF(AND(D15="Member Adult",G15="Winter Shoulder"),H15*'[1]Price list'!$B$6,IF(AND(D15="Member Child&lt;15",G15="Winter Shoulder"),H15*'[1]Price list'!$D$6,IF(AND(D15="Member 15-20",G15="Winter Shoulder"),H15*'[1]Price list'!$F$6,IF(AND(D15="Member 21-25",G15="Winter Shoulder"),H15*'[1]Price list'!$H$6,IF(AND(D15="Member Adult",G15="Summer"),H15*'[1]Price list'!$B$7,IF(AND(D15="Member Child&lt;15",G15="Summer"),H15*'[1]Price list'!$D$7,IF(AND(D15="Member 15-20",G15="Summer"),H15*'[1]Price list'!$F$7,IF(AND(D15="Member 21-25",G15="Summer"),H15*'[1]Price list'!$H$7,IF(AND(D15="Guest Adult",G15="Winter Peak"),H15*'[1]Price list'!$J$5,IF(AND(D15="Guest Child",G15="Winter Peak"),H15*'[1]Price list'!$L$5,IF(AND(D15="Guest Adult",G15="Winter Shoulder"),H15*'[1]Price list'!$J$6,IF(AND(D15="Guest Child",G15="Winter Shoulder"),H15*'[1]Price list'!$L$6,IF(AND(D15="Guest Adult",G15="Summer"),H15*'[1]Price list'!$J$7,IF(AND(D15="Guest Child",G15="Summer"),H15*'[1]Price list'!$L$7,0))))))))))))))))))</f>
        <v>0</v>
      </c>
      <c r="K15" s="11">
        <f>IF(AND(D15="Member Adult",G15="Winter Peak"),I15*'[1]Price list'!$C$5,IF(AND(D15="Member Child&lt;15",G15="Winter Peak"),I15*'[1]Price list'!$E$5,IF(AND(D15="Member 15-20",G15="Winter Peak"),I15*'[1]Price list'!$G$5,IF(AND(D15="Member 21-25",G15="Winter Peak"),I15*'[1]Price list'!$I$5,IF(AND(D15="Member Adult",G15="Winter Shoulder"),I15*'[1]Price list'!$C$6,IF(AND(D15="Member Child&lt;15",G15="Winter Shoulder"),I15*'[1]Price list'!$E$6,IF(AND(D15="Member 15-20",G15="Winter Shoulder"),I15*'[1]Price list'!$G$6,IF(AND(D15="Member 21-25",G15="Winter Shoulder"),I15*'[1]Price list'!$I$6,IF(AND(D15="Member Adult",G15="Summer"),I15*'[1]Price list'!$B$7,IF(AND(D15="Member Child&lt;15",G15="Summer"),I15*'[1]Price list'!$D$7,IF(AND(D15="Member 15-20",G15="Summer"),I15*'[1]Price list'!$F$7,IF(AND(D15="Member 21-25",G15="Summer"),I15*'[1]Price list'!$H$7,IF(AND(D15="Guest Adult",G15="Winter Peak"),I15*'[1]Price list'!$K$5,IF(AND(D15="Guest Child",G15="Winter Peak"),I15*'[1]Price list'!$M$5,IF(AND(D15="Guest Adult",G15="Winter Shoulder"),I15*'[1]Price list'!$K$6,IF(AND(D15="Guest Child",G15="Winter Shoulder"),I15*'[1]Price list'!$M$6,IF(AND(D15="Guest Adult",G15="Summer"),I15*'[1]Price list'!$J$7,IF(AND(D15="Guest Child",G15="Summer"),I15*'[1]Price list'!$L$7,0))))))))))))))))))</f>
        <v>0</v>
      </c>
      <c r="L15" s="11">
        <f t="shared" si="0"/>
        <v>0</v>
      </c>
      <c r="P15" s="32"/>
    </row>
    <row r="16" spans="1:20" x14ac:dyDescent="0.35">
      <c r="A16" s="2">
        <v>15</v>
      </c>
      <c r="B16" s="16"/>
      <c r="C16" s="16"/>
      <c r="D16" s="16"/>
      <c r="E16" s="17"/>
      <c r="F16" s="17"/>
      <c r="G16" s="16"/>
      <c r="H16" s="10">
        <f>+'[1]Day list'!F16</f>
        <v>0</v>
      </c>
      <c r="I16" s="10">
        <f>+'[1]Day list'!G16</f>
        <v>0</v>
      </c>
      <c r="J16" s="11">
        <f>IF(AND(D16="Member Adult",G16="Winter Peak"),H16*'[1]Price list'!$B$5,IF(AND(D16="Member Child&lt;15",G16="Winter Peak"),H16*'[1]Price list'!$D$5,IF(AND(D16="Member 15-20",G16="Winter Peak"),H16*'[1]Price list'!$F$5,IF(AND(D16="Member 21-25",G16="Winter Peak"),H16*'[1]Price list'!$H$5,IF(AND(D16="Member Adult",G16="Winter Shoulder"),H16*'[1]Price list'!$B$6,IF(AND(D16="Member Child&lt;15",G16="Winter Shoulder"),H16*'[1]Price list'!$D$6,IF(AND(D16="Member 15-20",G16="Winter Shoulder"),H16*'[1]Price list'!$F$6,IF(AND(D16="Member 21-25",G16="Winter Shoulder"),H16*'[1]Price list'!$H$6,IF(AND(D16="Member Adult",G16="Summer"),H16*'[1]Price list'!$B$7,IF(AND(D16="Member Child&lt;15",G16="Summer"),H16*'[1]Price list'!$D$7,IF(AND(D16="Member 15-20",G16="Summer"),H16*'[1]Price list'!$F$7,IF(AND(D16="Member 21-25",G16="Summer"),H16*'[1]Price list'!$H$7,IF(AND(D16="Guest Adult",G16="Winter Peak"),H16*'[1]Price list'!$J$5,IF(AND(D16="Guest Child",G16="Winter Peak"),H16*'[1]Price list'!$L$5,IF(AND(D16="Guest Adult",G16="Winter Shoulder"),H16*'[1]Price list'!$J$6,IF(AND(D16="Guest Child",G16="Winter Shoulder"),H16*'[1]Price list'!$L$6,IF(AND(D16="Guest Adult",G16="Summer"),H16*'[1]Price list'!$J$7,IF(AND(D16="Guest Child",G16="Summer"),H16*'[1]Price list'!$L$7,0))))))))))))))))))</f>
        <v>0</v>
      </c>
      <c r="K16" s="11">
        <f>IF(AND(D16="Member Adult",G16="Winter Peak"),I16*'[1]Price list'!$C$5,IF(AND(D16="Member Child&lt;15",G16="Winter Peak"),I16*'[1]Price list'!$E$5,IF(AND(D16="Member 15-20",G16="Winter Peak"),I16*'[1]Price list'!$G$5,IF(AND(D16="Member 21-25",G16="Winter Peak"),I16*'[1]Price list'!$I$5,IF(AND(D16="Member Adult",G16="Winter Shoulder"),I16*'[1]Price list'!$C$6,IF(AND(D16="Member Child&lt;15",G16="Winter Shoulder"),I16*'[1]Price list'!$E$6,IF(AND(D16="Member 15-20",G16="Winter Shoulder"),I16*'[1]Price list'!$G$6,IF(AND(D16="Member 21-25",G16="Winter Shoulder"),I16*'[1]Price list'!$I$6,IF(AND(D16="Member Adult",G16="Summer"),I16*'[1]Price list'!$B$7,IF(AND(D16="Member Child&lt;15",G16="Summer"),I16*'[1]Price list'!$D$7,IF(AND(D16="Member 15-20",G16="Summer"),I16*'[1]Price list'!$F$7,IF(AND(D16="Member 21-25",G16="Summer"),I16*'[1]Price list'!$H$7,IF(AND(D16="Guest Adult",G16="Winter Peak"),I16*'[1]Price list'!$K$5,IF(AND(D16="Guest Child",G16="Winter Peak"),I16*'[1]Price list'!$M$5,IF(AND(D16="Guest Adult",G16="Winter Shoulder"),I16*'[1]Price list'!$K$6,IF(AND(D16="Guest Child",G16="Winter Shoulder"),I16*'[1]Price list'!$M$6,IF(AND(D16="Guest Adult",G16="Summer"),I16*'[1]Price list'!$J$7,IF(AND(D16="Guest Child",G16="Summer"),I16*'[1]Price list'!$L$7,0))))))))))))))))))</f>
        <v>0</v>
      </c>
      <c r="L16" s="11">
        <f t="shared" si="0"/>
        <v>0</v>
      </c>
      <c r="P16" s="32"/>
    </row>
    <row r="17" spans="1:16" x14ac:dyDescent="0.35">
      <c r="A17" s="2">
        <v>16</v>
      </c>
      <c r="B17" s="16"/>
      <c r="C17" s="16"/>
      <c r="D17" s="16"/>
      <c r="E17" s="17"/>
      <c r="F17" s="17"/>
      <c r="G17" s="16"/>
      <c r="H17" s="10">
        <f>+'[1]Day list'!F17</f>
        <v>0</v>
      </c>
      <c r="I17" s="10">
        <f>+'[1]Day list'!G17</f>
        <v>0</v>
      </c>
      <c r="J17" s="11">
        <f>IF(AND(D17="Member Adult",G17="Winter Peak"),H17*'[1]Price list'!$B$5,IF(AND(D17="Member Child&lt;15",G17="Winter Peak"),H17*'[1]Price list'!$D$5,IF(AND(D17="Member 15-20",G17="Winter Peak"),H17*'[1]Price list'!$F$5,IF(AND(D17="Member 21-25",G17="Winter Peak"),H17*'[1]Price list'!$H$5,IF(AND(D17="Member Adult",G17="Winter Shoulder"),H17*'[1]Price list'!$B$6,IF(AND(D17="Member Child&lt;15",G17="Winter Shoulder"),H17*'[1]Price list'!$D$6,IF(AND(D17="Member 15-20",G17="Winter Shoulder"),H17*'[1]Price list'!$F$6,IF(AND(D17="Member 21-25",G17="Winter Shoulder"),H17*'[1]Price list'!$H$6,IF(AND(D17="Member Adult",G17="Summer"),H17*'[1]Price list'!$B$7,IF(AND(D17="Member Child&lt;15",G17="Summer"),H17*'[1]Price list'!$D$7,IF(AND(D17="Member 15-20",G17="Summer"),H17*'[1]Price list'!$F$7,IF(AND(D17="Member 21-25",G17="Summer"),H17*'[1]Price list'!$H$7,IF(AND(D17="Guest Adult",G17="Winter Peak"),H17*'[1]Price list'!$J$5,IF(AND(D17="Guest Child",G17="Winter Peak"),H17*'[1]Price list'!$L$5,IF(AND(D17="Guest Adult",G17="Winter Shoulder"),H17*'[1]Price list'!$J$6,IF(AND(D17="Guest Child",G17="Winter Shoulder"),H17*'[1]Price list'!$L$6,IF(AND(D17="Guest Adult",G17="Summer"),H17*'[1]Price list'!$J$7,IF(AND(D17="Guest Child",G17="Summer"),H17*'[1]Price list'!$L$7,0))))))))))))))))))</f>
        <v>0</v>
      </c>
      <c r="K17" s="11">
        <f>IF(AND(D17="Member Adult",G17="Winter Peak"),I17*'[1]Price list'!$C$5,IF(AND(D17="Member Child&lt;15",G17="Winter Peak"),I17*'[1]Price list'!$E$5,IF(AND(D17="Member 15-20",G17="Winter Peak"),I17*'[1]Price list'!$G$5,IF(AND(D17="Member 21-25",G17="Winter Peak"),I17*'[1]Price list'!$I$5,IF(AND(D17="Member Adult",G17="Winter Shoulder"),I17*'[1]Price list'!$C$6,IF(AND(D17="Member Child&lt;15",G17="Winter Shoulder"),I17*'[1]Price list'!$E$6,IF(AND(D17="Member 15-20",G17="Winter Shoulder"),I17*'[1]Price list'!$G$6,IF(AND(D17="Member 21-25",G17="Winter Shoulder"),I17*'[1]Price list'!$I$6,IF(AND(D17="Member Adult",G17="Summer"),I17*'[1]Price list'!$B$7,IF(AND(D17="Member Child&lt;15",G17="Summer"),I17*'[1]Price list'!$D$7,IF(AND(D17="Member 15-20",G17="Summer"),I17*'[1]Price list'!$F$7,IF(AND(D17="Member 21-25",G17="Summer"),I17*'[1]Price list'!$H$7,IF(AND(D17="Guest Adult",G17="Winter Peak"),I17*'[1]Price list'!$K$5,IF(AND(D17="Guest Child",G17="Winter Peak"),I17*'[1]Price list'!$M$5,IF(AND(D17="Guest Adult",G17="Winter Shoulder"),I17*'[1]Price list'!$K$6,IF(AND(D17="Guest Child",G17="Winter Shoulder"),I17*'[1]Price list'!$M$6,IF(AND(D17="Guest Adult",G17="Summer"),I17*'[1]Price list'!$J$7,IF(AND(D17="Guest Child",G17="Summer"),I17*'[1]Price list'!$L$7,0))))))))))))))))))</f>
        <v>0</v>
      </c>
      <c r="L17" s="11">
        <f t="shared" si="0"/>
        <v>0</v>
      </c>
      <c r="P17" s="32"/>
    </row>
    <row r="18" spans="1:16" x14ac:dyDescent="0.35">
      <c r="A18" s="2">
        <v>17</v>
      </c>
      <c r="B18" s="16"/>
      <c r="C18" s="16"/>
      <c r="D18" s="16"/>
      <c r="E18" s="17"/>
      <c r="F18" s="17"/>
      <c r="G18" s="16"/>
      <c r="H18" s="10">
        <f>+'[1]Day list'!F18</f>
        <v>0</v>
      </c>
      <c r="I18" s="10">
        <f>+'[1]Day list'!G18</f>
        <v>0</v>
      </c>
      <c r="J18" s="11">
        <f>IF(AND(D18="Member Adult",G18="Winter Peak"),H18*'[1]Price list'!$B$5,IF(AND(D18="Member Child&lt;15",G18="Winter Peak"),H18*'[1]Price list'!$D$5,IF(AND(D18="Member 15-20",G18="Winter Peak"),H18*'[1]Price list'!$F$5,IF(AND(D18="Member 21-25",G18="Winter Peak"),H18*'[1]Price list'!$H$5,IF(AND(D18="Member Adult",G18="Winter Shoulder"),H18*'[1]Price list'!$B$6,IF(AND(D18="Member Child&lt;15",G18="Winter Shoulder"),H18*'[1]Price list'!$D$6,IF(AND(D18="Member 15-20",G18="Winter Shoulder"),H18*'[1]Price list'!$F$6,IF(AND(D18="Member 21-25",G18="Winter Shoulder"),H18*'[1]Price list'!$H$6,IF(AND(D18="Member Adult",G18="Summer"),H18*'[1]Price list'!$B$7,IF(AND(D18="Member Child&lt;15",G18="Summer"),H18*'[1]Price list'!$D$7,IF(AND(D18="Member 15-20",G18="Summer"),H18*'[1]Price list'!$F$7,IF(AND(D18="Member 21-25",G18="Summer"),H18*'[1]Price list'!$H$7,IF(AND(D18="Guest Adult",G18="Winter Peak"),H18*'[1]Price list'!$J$5,IF(AND(D18="Guest Child",G18="Winter Peak"),H18*'[1]Price list'!$L$5,IF(AND(D18="Guest Adult",G18="Winter Shoulder"),H18*'[1]Price list'!$J$6,IF(AND(D18="Guest Child",G18="Winter Shoulder"),H18*'[1]Price list'!$L$6,IF(AND(D18="Guest Adult",G18="Summer"),H18*'[1]Price list'!$J$7,IF(AND(D18="Guest Child",G18="Summer"),H18*'[1]Price list'!$L$7,0))))))))))))))))))</f>
        <v>0</v>
      </c>
      <c r="K18" s="11">
        <f>IF(AND(D18="Member Adult",G18="Winter Peak"),I18*'[1]Price list'!$C$5,IF(AND(D18="Member Child&lt;15",G18="Winter Peak"),I18*'[1]Price list'!$E$5,IF(AND(D18="Member 15-20",G18="Winter Peak"),I18*'[1]Price list'!$G$5,IF(AND(D18="Member 21-25",G18="Winter Peak"),I18*'[1]Price list'!$I$5,IF(AND(D18="Member Adult",G18="Winter Shoulder"),I18*'[1]Price list'!$C$6,IF(AND(D18="Member Child&lt;15",G18="Winter Shoulder"),I18*'[1]Price list'!$E$6,IF(AND(D18="Member 15-20",G18="Winter Shoulder"),I18*'[1]Price list'!$G$6,IF(AND(D18="Member 21-25",G18="Winter Shoulder"),I18*'[1]Price list'!$I$6,IF(AND(D18="Member Adult",G18="Summer"),I18*'[1]Price list'!$B$7,IF(AND(D18="Member Child&lt;15",G18="Summer"),I18*'[1]Price list'!$D$7,IF(AND(D18="Member 15-20",G18="Summer"),I18*'[1]Price list'!$F$7,IF(AND(D18="Member 21-25",G18="Summer"),I18*'[1]Price list'!$H$7,IF(AND(D18="Guest Adult",G18="Winter Peak"),I18*'[1]Price list'!$K$5,IF(AND(D18="Guest Child",G18="Winter Peak"),I18*'[1]Price list'!$M$5,IF(AND(D18="Guest Adult",G18="Winter Shoulder"),I18*'[1]Price list'!$K$6,IF(AND(D18="Guest Child",G18="Winter Shoulder"),I18*'[1]Price list'!$M$6,IF(AND(D18="Guest Adult",G18="Summer"),I18*'[1]Price list'!$J$7,IF(AND(D18="Guest Child",G18="Summer"),I18*'[1]Price list'!$L$7,0))))))))))))))))))</f>
        <v>0</v>
      </c>
      <c r="L18" s="11">
        <f t="shared" si="0"/>
        <v>0</v>
      </c>
      <c r="P18" s="32"/>
    </row>
    <row r="19" spans="1:16" x14ac:dyDescent="0.35">
      <c r="A19" s="2">
        <v>18</v>
      </c>
      <c r="B19" s="16"/>
      <c r="C19" s="16"/>
      <c r="D19" s="16"/>
      <c r="E19" s="17"/>
      <c r="F19" s="17"/>
      <c r="G19" s="16"/>
      <c r="H19" s="10">
        <f>+'[1]Day list'!F19</f>
        <v>0</v>
      </c>
      <c r="I19" s="10">
        <f>+'[1]Day list'!G19</f>
        <v>0</v>
      </c>
      <c r="J19" s="11">
        <f>IF(AND(D19="Member Adult",G19="Winter Peak"),H19*'[1]Price list'!$B$5,IF(AND(D19="Member Child&lt;15",G19="Winter Peak"),H19*'[1]Price list'!$D$5,IF(AND(D19="Member 15-20",G19="Winter Peak"),H19*'[1]Price list'!$F$5,IF(AND(D19="Member 21-25",G19="Winter Peak"),H19*'[1]Price list'!$H$5,IF(AND(D19="Member Adult",G19="Winter Shoulder"),H19*'[1]Price list'!$B$6,IF(AND(D19="Member Child&lt;15",G19="Winter Shoulder"),H19*'[1]Price list'!$D$6,IF(AND(D19="Member 15-20",G19="Winter Shoulder"),H19*'[1]Price list'!$F$6,IF(AND(D19="Member 21-25",G19="Winter Shoulder"),H19*'[1]Price list'!$H$6,IF(AND(D19="Member Adult",G19="Summer"),H19*'[1]Price list'!$B$7,IF(AND(D19="Member Child&lt;15",G19="Summer"),H19*'[1]Price list'!$D$7,IF(AND(D19="Member 15-20",G19="Summer"),H19*'[1]Price list'!$F$7,IF(AND(D19="Member 21-25",G19="Summer"),H19*'[1]Price list'!$H$7,IF(AND(D19="Guest Adult",G19="Winter Peak"),H19*'[1]Price list'!$J$5,IF(AND(D19="Guest Child",G19="Winter Peak"),H19*'[1]Price list'!$L$5,IF(AND(D19="Guest Adult",G19="Winter Shoulder"),H19*'[1]Price list'!$J$6,IF(AND(D19="Guest Child",G19="Winter Shoulder"),H19*'[1]Price list'!$L$6,IF(AND(D19="Guest Adult",G19="Summer"),H19*'[1]Price list'!$J$7,IF(AND(D19="Guest Child",G19="Summer"),H19*'[1]Price list'!$L$7,0))))))))))))))))))</f>
        <v>0</v>
      </c>
      <c r="K19" s="11">
        <f>IF(AND(D19="Member Adult",G19="Winter Peak"),I19*'[1]Price list'!$C$5,IF(AND(D19="Member Child&lt;15",G19="Winter Peak"),I19*'[1]Price list'!$E$5,IF(AND(D19="Member 15-20",G19="Winter Peak"),I19*'[1]Price list'!$G$5,IF(AND(D19="Member 21-25",G19="Winter Peak"),I19*'[1]Price list'!$I$5,IF(AND(D19="Member Adult",G19="Winter Shoulder"),I19*'[1]Price list'!$C$6,IF(AND(D19="Member Child&lt;15",G19="Winter Shoulder"),I19*'[1]Price list'!$E$6,IF(AND(D19="Member 15-20",G19="Winter Shoulder"),I19*'[1]Price list'!$G$6,IF(AND(D19="Member 21-25",G19="Winter Shoulder"),I19*'[1]Price list'!$I$6,IF(AND(D19="Member Adult",G19="Summer"),I19*'[1]Price list'!$B$7,IF(AND(D19="Member Child&lt;15",G19="Summer"),I19*'[1]Price list'!$D$7,IF(AND(D19="Member 15-20",G19="Summer"),I19*'[1]Price list'!$F$7,IF(AND(D19="Member 21-25",G19="Summer"),I19*'[1]Price list'!$H$7,IF(AND(D19="Guest Adult",G19="Winter Peak"),I19*'[1]Price list'!$K$5,IF(AND(D19="Guest Child",G19="Winter Peak"),I19*'[1]Price list'!$M$5,IF(AND(D19="Guest Adult",G19="Winter Shoulder"),I19*'[1]Price list'!$K$6,IF(AND(D19="Guest Child",G19="Winter Shoulder"),I19*'[1]Price list'!$M$6,IF(AND(D19="Guest Adult",G19="Summer"),I19*'[1]Price list'!$J$7,IF(AND(D19="Guest Child",G19="Summer"),I19*'[1]Price list'!$L$7,0))))))))))))))))))</f>
        <v>0</v>
      </c>
      <c r="L19" s="11">
        <f t="shared" si="0"/>
        <v>0</v>
      </c>
      <c r="P19" s="32"/>
    </row>
    <row r="20" spans="1:16" x14ac:dyDescent="0.35">
      <c r="A20" s="2">
        <v>19</v>
      </c>
      <c r="B20" s="16"/>
      <c r="C20" s="16"/>
      <c r="D20" s="16"/>
      <c r="E20" s="17"/>
      <c r="F20" s="17"/>
      <c r="G20" s="16"/>
      <c r="H20" s="10">
        <f>+'[1]Day list'!F20</f>
        <v>0</v>
      </c>
      <c r="I20" s="10">
        <f>+'[1]Day list'!G20</f>
        <v>0</v>
      </c>
      <c r="J20" s="11">
        <f>IF(AND(D20="Member Adult",G20="Winter Peak"),H20*'[1]Price list'!$B$5,IF(AND(D20="Member Child&lt;15",G20="Winter Peak"),H20*'[1]Price list'!$D$5,IF(AND(D20="Member 15-20",G20="Winter Peak"),H20*'[1]Price list'!$F$5,IF(AND(D20="Member 21-25",G20="Winter Peak"),H20*'[1]Price list'!$H$5,IF(AND(D20="Member Adult",G20="Winter Shoulder"),H20*'[1]Price list'!$B$6,IF(AND(D20="Member Child&lt;15",G20="Winter Shoulder"),H20*'[1]Price list'!$D$6,IF(AND(D20="Member 15-20",G20="Winter Shoulder"),H20*'[1]Price list'!$F$6,IF(AND(D20="Member 21-25",G20="Winter Shoulder"),H20*'[1]Price list'!$H$6,IF(AND(D20="Member Adult",G20="Summer"),H20*'[1]Price list'!$B$7,IF(AND(D20="Member Child&lt;15",G20="Summer"),H20*'[1]Price list'!$D$7,IF(AND(D20="Member 15-20",G20="Summer"),H20*'[1]Price list'!$F$7,IF(AND(D20="Member 21-25",G20="Summer"),H20*'[1]Price list'!$H$7,IF(AND(D20="Guest Adult",G20="Winter Peak"),H20*'[1]Price list'!$J$5,IF(AND(D20="Guest Child",G20="Winter Peak"),H20*'[1]Price list'!$L$5,IF(AND(D20="Guest Adult",G20="Winter Shoulder"),H20*'[1]Price list'!$J$6,IF(AND(D20="Guest Child",G20="Winter Shoulder"),H20*'[1]Price list'!$L$6,IF(AND(D20="Guest Adult",G20="Summer"),H20*'[1]Price list'!$J$7,IF(AND(D20="Guest Child",G20="Summer"),H20*'[1]Price list'!$L$7,0))))))))))))))))))</f>
        <v>0</v>
      </c>
      <c r="K20" s="11">
        <f>IF(AND(D20="Member Adult",G20="Winter Peak"),I20*'[1]Price list'!$C$5,IF(AND(D20="Member Child&lt;15",G20="Winter Peak"),I20*'[1]Price list'!$E$5,IF(AND(D20="Member 15-20",G20="Winter Peak"),I20*'[1]Price list'!$G$5,IF(AND(D20="Member 21-25",G20="Winter Peak"),I20*'[1]Price list'!$I$5,IF(AND(D20="Member Adult",G20="Winter Shoulder"),I20*'[1]Price list'!$C$6,IF(AND(D20="Member Child&lt;15",G20="Winter Shoulder"),I20*'[1]Price list'!$E$6,IF(AND(D20="Member 15-20",G20="Winter Shoulder"),I20*'[1]Price list'!$G$6,IF(AND(D20="Member 21-25",G20="Winter Shoulder"),I20*'[1]Price list'!$I$6,IF(AND(D20="Member Adult",G20="Summer"),I20*'[1]Price list'!$B$7,IF(AND(D20="Member Child&lt;15",G20="Summer"),I20*'[1]Price list'!$D$7,IF(AND(D20="Member 15-20",G20="Summer"),I20*'[1]Price list'!$F$7,IF(AND(D20="Member 21-25",G20="Summer"),I20*'[1]Price list'!$H$7,IF(AND(D20="Guest Adult",G20="Winter Peak"),I20*'[1]Price list'!$K$5,IF(AND(D20="Guest Child",G20="Winter Peak"),I20*'[1]Price list'!$M$5,IF(AND(D20="Guest Adult",G20="Winter Shoulder"),I20*'[1]Price list'!$K$6,IF(AND(D20="Guest Child",G20="Winter Shoulder"),I20*'[1]Price list'!$M$6,IF(AND(D20="Guest Adult",G20="Summer"),I20*'[1]Price list'!$J$7,IF(AND(D20="Guest Child",G20="Summer"),I20*'[1]Price list'!$L$7,0))))))))))))))))))</f>
        <v>0</v>
      </c>
      <c r="L20" s="11">
        <f t="shared" si="0"/>
        <v>0</v>
      </c>
      <c r="P20" s="32"/>
    </row>
    <row r="21" spans="1:16" x14ac:dyDescent="0.35">
      <c r="A21" s="2">
        <v>20</v>
      </c>
      <c r="B21" s="16"/>
      <c r="C21" s="16"/>
      <c r="D21" s="16"/>
      <c r="E21" s="17"/>
      <c r="F21" s="17"/>
      <c r="G21" s="16"/>
      <c r="H21" s="10">
        <f>+'[1]Day list'!F21</f>
        <v>0</v>
      </c>
      <c r="I21" s="10">
        <f>+'[1]Day list'!G21</f>
        <v>0</v>
      </c>
      <c r="J21" s="11">
        <f>IF(AND(D21="Member Adult",G21="Winter Peak"),H21*'[1]Price list'!$B$5,IF(AND(D21="Member Child&lt;15",G21="Winter Peak"),H21*'[1]Price list'!$D$5,IF(AND(D21="Member 15-20",G21="Winter Peak"),H21*'[1]Price list'!$F$5,IF(AND(D21="Member 21-25",G21="Winter Peak"),H21*'[1]Price list'!$H$5,IF(AND(D21="Member Adult",G21="Winter Shoulder"),H21*'[1]Price list'!$B$6,IF(AND(D21="Member Child&lt;15",G21="Winter Shoulder"),H21*'[1]Price list'!$D$6,IF(AND(D21="Member 15-20",G21="Winter Shoulder"),H21*'[1]Price list'!$F$6,IF(AND(D21="Member 21-25",G21="Winter Shoulder"),H21*'[1]Price list'!$H$6,IF(AND(D21="Member Adult",G21="Summer"),H21*'[1]Price list'!$B$7,IF(AND(D21="Member Child&lt;15",G21="Summer"),H21*'[1]Price list'!$D$7,IF(AND(D21="Member 15-20",G21="Summer"),H21*'[1]Price list'!$F$7,IF(AND(D21="Member 21-25",G21="Summer"),H21*'[1]Price list'!$H$7,IF(AND(D21="Guest Adult",G21="Winter Peak"),H21*'[1]Price list'!$J$5,IF(AND(D21="Guest Child",G21="Winter Peak"),H21*'[1]Price list'!$L$5,IF(AND(D21="Guest Adult",G21="Winter Shoulder"),H21*'[1]Price list'!$J$6,IF(AND(D21="Guest Child",G21="Winter Shoulder"),H21*'[1]Price list'!$L$6,IF(AND(D21="Guest Adult",G21="Summer"),H21*'[1]Price list'!$J$7,IF(AND(D21="Guest Child",G21="Summer"),H21*'[1]Price list'!$L$7,0))))))))))))))))))</f>
        <v>0</v>
      </c>
      <c r="K21" s="11">
        <f>IF(AND(D21="Member Adult",G21="Winter Peak"),I21*'[1]Price list'!$C$5,IF(AND(D21="Member Child&lt;15",G21="Winter Peak"),I21*'[1]Price list'!$E$5,IF(AND(D21="Member 15-20",G21="Winter Peak"),I21*'[1]Price list'!$G$5,IF(AND(D21="Member 21-25",G21="Winter Peak"),I21*'[1]Price list'!$I$5,IF(AND(D21="Member Adult",G21="Winter Shoulder"),I21*'[1]Price list'!$C$6,IF(AND(D21="Member Child&lt;15",G21="Winter Shoulder"),I21*'[1]Price list'!$E$6,IF(AND(D21="Member 15-20",G21="Winter Shoulder"),I21*'[1]Price list'!$G$6,IF(AND(D21="Member 21-25",G21="Winter Shoulder"),I21*'[1]Price list'!$I$6,IF(AND(D21="Member Adult",G21="Summer"),I21*'[1]Price list'!$B$7,IF(AND(D21="Member Child&lt;15",G21="Summer"),I21*'[1]Price list'!$D$7,IF(AND(D21="Member 15-20",G21="Summer"),I21*'[1]Price list'!$F$7,IF(AND(D21="Member 21-25",G21="Summer"),I21*'[1]Price list'!$H$7,IF(AND(D21="Guest Adult",G21="Winter Peak"),I21*'[1]Price list'!$K$5,IF(AND(D21="Guest Child",G21="Winter Peak"),I21*'[1]Price list'!$M$5,IF(AND(D21="Guest Adult",G21="Winter Shoulder"),I21*'[1]Price list'!$K$6,IF(AND(D21="Guest Child",G21="Winter Shoulder"),I21*'[1]Price list'!$M$6,IF(AND(D21="Guest Adult",G21="Summer"),I21*'[1]Price list'!$J$7,IF(AND(D21="Guest Child",G21="Summer"),I21*'[1]Price list'!$L$7,0))))))))))))))))))</f>
        <v>0</v>
      </c>
      <c r="L21" s="11">
        <f t="shared" si="0"/>
        <v>0</v>
      </c>
      <c r="P21" s="32"/>
    </row>
    <row r="22" spans="1:16" x14ac:dyDescent="0.35">
      <c r="A22" s="2">
        <v>21</v>
      </c>
      <c r="B22" s="16"/>
      <c r="C22" s="16"/>
      <c r="D22" s="16"/>
      <c r="E22" s="17"/>
      <c r="F22" s="17"/>
      <c r="G22" s="16"/>
      <c r="H22" s="10">
        <f>+'[1]Day list'!F22</f>
        <v>0</v>
      </c>
      <c r="I22" s="10">
        <f>+'[1]Day list'!G22</f>
        <v>0</v>
      </c>
      <c r="J22" s="11">
        <f>IF(AND(D22="Member Adult",G22="Winter Peak"),H22*'[1]Price list'!$B$5,IF(AND(D22="Member Child&lt;15",G22="Winter Peak"),H22*'[1]Price list'!$D$5,IF(AND(D22="Member 15-20",G22="Winter Peak"),H22*'[1]Price list'!$F$5,IF(AND(D22="Member 21-25",G22="Winter Peak"),H22*'[1]Price list'!$H$5,IF(AND(D22="Member Adult",G22="Winter Shoulder"),H22*'[1]Price list'!$B$6,IF(AND(D22="Member Child&lt;15",G22="Winter Shoulder"),H22*'[1]Price list'!$D$6,IF(AND(D22="Member 15-20",G22="Winter Shoulder"),H22*'[1]Price list'!$F$6,IF(AND(D22="Member 21-25",G22="Winter Shoulder"),H22*'[1]Price list'!$H$6,IF(AND(D22="Member Adult",G22="Summer"),H22*'[1]Price list'!$B$7,IF(AND(D22="Member Child&lt;15",G22="Summer"),H22*'[1]Price list'!$D$7,IF(AND(D22="Member 15-20",G22="Summer"),H22*'[1]Price list'!$F$7,IF(AND(D22="Member 21-25",G22="Summer"),H22*'[1]Price list'!$H$7,IF(AND(D22="Guest Adult",G22="Winter Peak"),H22*'[1]Price list'!$J$5,IF(AND(D22="Guest Child",G22="Winter Peak"),H22*'[1]Price list'!$L$5,IF(AND(D22="Guest Adult",G22="Winter Shoulder"),H22*'[1]Price list'!$J$6,IF(AND(D22="Guest Child",G22="Winter Shoulder"),H22*'[1]Price list'!$L$6,IF(AND(D22="Guest Adult",G22="Summer"),H22*'[1]Price list'!$J$7,IF(AND(D22="Guest Child",G22="Summer"),H22*'[1]Price list'!$L$7,0))))))))))))))))))</f>
        <v>0</v>
      </c>
      <c r="K22" s="11">
        <f>IF(AND(D22="Member Adult",G22="Winter Peak"),I22*'[1]Price list'!$C$5,IF(AND(D22="Member Child&lt;15",G22="Winter Peak"),I22*'[1]Price list'!$E$5,IF(AND(D22="Member 15-20",G22="Winter Peak"),I22*'[1]Price list'!$G$5,IF(AND(D22="Member 21-25",G22="Winter Peak"),I22*'[1]Price list'!$I$5,IF(AND(D22="Member Adult",G22="Winter Shoulder"),I22*'[1]Price list'!$C$6,IF(AND(D22="Member Child&lt;15",G22="Winter Shoulder"),I22*'[1]Price list'!$E$6,IF(AND(D22="Member 15-20",G22="Winter Shoulder"),I22*'[1]Price list'!$G$6,IF(AND(D22="Member 21-25",G22="Winter Shoulder"),I22*'[1]Price list'!$I$6,IF(AND(D22="Member Adult",G22="Summer"),I22*'[1]Price list'!$B$7,IF(AND(D22="Member Child&lt;15",G22="Summer"),I22*'[1]Price list'!$D$7,IF(AND(D22="Member 15-20",G22="Summer"),I22*'[1]Price list'!$F$7,IF(AND(D22="Member 21-25",G22="Summer"),I22*'[1]Price list'!$H$7,IF(AND(D22="Guest Adult",G22="Winter Peak"),I22*'[1]Price list'!$K$5,IF(AND(D22="Guest Child",G22="Winter Peak"),I22*'[1]Price list'!$M$5,IF(AND(D22="Guest Adult",G22="Winter Shoulder"),I22*'[1]Price list'!$K$6,IF(AND(D22="Guest Child",G22="Winter Shoulder"),I22*'[1]Price list'!$M$6,IF(AND(D22="Guest Adult",G22="Summer"),I22*'[1]Price list'!$J$7,IF(AND(D22="Guest Child",G22="Summer"),I22*'[1]Price list'!$L$7,0))))))))))))))))))</f>
        <v>0</v>
      </c>
      <c r="L22" s="11">
        <f t="shared" si="0"/>
        <v>0</v>
      </c>
      <c r="P22" s="32"/>
    </row>
    <row r="23" spans="1:16" x14ac:dyDescent="0.35">
      <c r="A23" s="2">
        <v>22</v>
      </c>
      <c r="B23" s="16"/>
      <c r="C23" s="24"/>
      <c r="D23" s="16"/>
      <c r="E23" s="17"/>
      <c r="F23" s="17"/>
      <c r="G23" s="16"/>
      <c r="H23" s="10">
        <f>+'[1]Day list'!F23</f>
        <v>0</v>
      </c>
      <c r="I23" s="10">
        <f>+'[1]Day list'!G23</f>
        <v>0</v>
      </c>
      <c r="J23" s="11">
        <f>IF(AND(D23="Member Adult",G23="Winter Peak"),H23*'[1]Price list'!$B$5,IF(AND(D23="Member Child&lt;15",G23="Winter Peak"),H23*'[1]Price list'!$D$5,IF(AND(D23="Member 15-20",G23="Winter Peak"),H23*'[1]Price list'!$F$5,IF(AND(D23="Member 21-25",G23="Winter Peak"),H23*'[1]Price list'!$H$5,IF(AND(D23="Member Adult",G23="Winter Shoulder"),H23*'[1]Price list'!$B$6,IF(AND(D23="Member Child&lt;15",G23="Winter Shoulder"),H23*'[1]Price list'!$D$6,IF(AND(D23="Member 15-20",G23="Winter Shoulder"),H23*'[1]Price list'!$F$6,IF(AND(D23="Member 21-25",G23="Winter Shoulder"),H23*'[1]Price list'!$H$6,IF(AND(D23="Member Adult",G23="Summer"),H23*'[1]Price list'!$B$7,IF(AND(D23="Member Child&lt;15",G23="Summer"),H23*'[1]Price list'!$D$7,IF(AND(D23="Member 15-20",G23="Summer"),H23*'[1]Price list'!$F$7,IF(AND(D23="Member 21-25",G23="Summer"),H23*'[1]Price list'!$H$7,IF(AND(D23="Guest Adult",G23="Winter Peak"),H23*'[1]Price list'!$J$5,IF(AND(D23="Guest Child",G23="Winter Peak"),H23*'[1]Price list'!$L$5,IF(AND(D23="Guest Adult",G23="Winter Shoulder"),H23*'[1]Price list'!$J$6,IF(AND(D23="Guest Child",G23="Winter Shoulder"),H23*'[1]Price list'!$L$6,IF(AND(D23="Guest Adult",G23="Summer"),H23*'[1]Price list'!$J$7,IF(AND(D23="Guest Child",G23="Summer"),H23*'[1]Price list'!$L$7,0))))))))))))))))))</f>
        <v>0</v>
      </c>
      <c r="K23" s="11">
        <f>IF(AND(D23="Member Adult",G23="Winter Peak"),I23*'[1]Price list'!$C$5,IF(AND(D23="Member Child&lt;15",G23="Winter Peak"),I23*'[1]Price list'!$E$5,IF(AND(D23="Member 15-20",G23="Winter Peak"),I23*'[1]Price list'!$G$5,IF(AND(D23="Member 21-25",G23="Winter Peak"),I23*'[1]Price list'!$I$5,IF(AND(D23="Member Adult",G23="Winter Shoulder"),I23*'[1]Price list'!$C$6,IF(AND(D23="Member Child&lt;15",G23="Winter Shoulder"),I23*'[1]Price list'!$E$6,IF(AND(D23="Member 15-20",G23="Winter Shoulder"),I23*'[1]Price list'!$G$6,IF(AND(D23="Member 21-25",G23="Winter Shoulder"),I23*'[1]Price list'!$I$6,IF(AND(D23="Member Adult",G23="Summer"),I23*'[1]Price list'!$B$7,IF(AND(D23="Member Child&lt;15",G23="Summer"),I23*'[1]Price list'!$D$7,IF(AND(D23="Member 15-20",G23="Summer"),I23*'[1]Price list'!$F$7,IF(AND(D23="Member 21-25",G23="Summer"),I23*'[1]Price list'!$H$7,IF(AND(D23="Guest Adult",G23="Winter Peak"),I23*'[1]Price list'!$K$5,IF(AND(D23="Guest Child",G23="Winter Peak"),I23*'[1]Price list'!$M$5,IF(AND(D23="Guest Adult",G23="Winter Shoulder"),I23*'[1]Price list'!$K$6,IF(AND(D23="Guest Child",G23="Winter Shoulder"),I23*'[1]Price list'!$M$6,IF(AND(D23="Guest Adult",G23="Summer"),I23*'[1]Price list'!$J$7,IF(AND(D23="Guest Child",G23="Summer"),I23*'[1]Price list'!$L$7,0))))))))))))))))))</f>
        <v>0</v>
      </c>
      <c r="L23" s="11">
        <f t="shared" si="0"/>
        <v>0</v>
      </c>
      <c r="P23" s="32"/>
    </row>
    <row r="24" spans="1:16" x14ac:dyDescent="0.35">
      <c r="A24" s="2">
        <v>23</v>
      </c>
      <c r="B24" s="16"/>
      <c r="C24" s="16"/>
      <c r="D24" s="16"/>
      <c r="E24" s="17"/>
      <c r="F24" s="17"/>
      <c r="G24" s="16"/>
      <c r="H24" s="10">
        <f>+'[1]Day list'!F24</f>
        <v>0</v>
      </c>
      <c r="I24" s="10">
        <f>+'[1]Day list'!G24</f>
        <v>0</v>
      </c>
      <c r="J24" s="11">
        <f>IF(AND(D24="Member Adult",G24="Winter Peak"),H24*'[1]Price list'!$B$5,IF(AND(D24="Member Child&lt;15",G24="Winter Peak"),H24*'[1]Price list'!$D$5,IF(AND(D24="Member 15-20",G24="Winter Peak"),H24*'[1]Price list'!$F$5,IF(AND(D24="Member 21-25",G24="Winter Peak"),H24*'[1]Price list'!$H$5,IF(AND(D24="Member Adult",G24="Winter Shoulder"),H24*'[1]Price list'!$B$6,IF(AND(D24="Member Child&lt;15",G24="Winter Shoulder"),H24*'[1]Price list'!$D$6,IF(AND(D24="Member 15-20",G24="Winter Shoulder"),H24*'[1]Price list'!$F$6,IF(AND(D24="Member 21-25",G24="Winter Shoulder"),H24*'[1]Price list'!$H$6,IF(AND(D24="Member Adult",G24="Summer"),H24*'[1]Price list'!$B$7,IF(AND(D24="Member Child&lt;15",G24="Summer"),H24*'[1]Price list'!$D$7,IF(AND(D24="Member 15-20",G24="Summer"),H24*'[1]Price list'!$F$7,IF(AND(D24="Member 21-25",G24="Summer"),H24*'[1]Price list'!$H$7,IF(AND(D24="Guest Adult",G24="Winter Peak"),H24*'[1]Price list'!$J$5,IF(AND(D24="Guest Child",G24="Winter Peak"),H24*'[1]Price list'!$L$5,IF(AND(D24="Guest Adult",G24="Winter Shoulder"),H24*'[1]Price list'!$J$6,IF(AND(D24="Guest Child",G24="Winter Shoulder"),H24*'[1]Price list'!$L$6,IF(AND(D24="Guest Adult",G24="Summer"),H24*'[1]Price list'!$J$7,IF(AND(D24="Guest Child",G24="Summer"),H24*'[1]Price list'!$L$7,0))))))))))))))))))</f>
        <v>0</v>
      </c>
      <c r="K24" s="11">
        <f>IF(AND(D24="Member Adult",G24="Winter Peak"),I24*'[1]Price list'!$C$5,IF(AND(D24="Member Child&lt;15",G24="Winter Peak"),I24*'[1]Price list'!$E$5,IF(AND(D24="Member 15-20",G24="Winter Peak"),I24*'[1]Price list'!$G$5,IF(AND(D24="Member 21-25",G24="Winter Peak"),I24*'[1]Price list'!$I$5,IF(AND(D24="Member Adult",G24="Winter Shoulder"),I24*'[1]Price list'!$C$6,IF(AND(D24="Member Child&lt;15",G24="Winter Shoulder"),I24*'[1]Price list'!$E$6,IF(AND(D24="Member 15-20",G24="Winter Shoulder"),I24*'[1]Price list'!$G$6,IF(AND(D24="Member 21-25",G24="Winter Shoulder"),I24*'[1]Price list'!$I$6,IF(AND(D24="Member Adult",G24="Summer"),I24*'[1]Price list'!$B$7,IF(AND(D24="Member Child&lt;15",G24="Summer"),I24*'[1]Price list'!$D$7,IF(AND(D24="Member 15-20",G24="Summer"),I24*'[1]Price list'!$F$7,IF(AND(D24="Member 21-25",G24="Summer"),I24*'[1]Price list'!$H$7,IF(AND(D24="Guest Adult",G24="Winter Peak"),I24*'[1]Price list'!$K$5,IF(AND(D24="Guest Child",G24="Winter Peak"),I24*'[1]Price list'!$M$5,IF(AND(D24="Guest Adult",G24="Winter Shoulder"),I24*'[1]Price list'!$K$6,IF(AND(D24="Guest Child",G24="Winter Shoulder"),I24*'[1]Price list'!$M$6,IF(AND(D24="Guest Adult",G24="Summer"),I24*'[1]Price list'!$J$7,IF(AND(D24="Guest Child",G24="Summer"),I24*'[1]Price list'!$L$7,0))))))))))))))))))</f>
        <v>0</v>
      </c>
      <c r="L24" s="11">
        <f t="shared" si="0"/>
        <v>0</v>
      </c>
      <c r="P24" s="32"/>
    </row>
    <row r="25" spans="1:16" x14ac:dyDescent="0.35">
      <c r="A25" s="2">
        <v>24</v>
      </c>
      <c r="B25" s="16"/>
      <c r="C25" s="16"/>
      <c r="D25" s="16"/>
      <c r="E25" s="17"/>
      <c r="F25" s="17"/>
      <c r="G25" s="16"/>
      <c r="H25" s="10">
        <f>+'[1]Day list'!F25</f>
        <v>0</v>
      </c>
      <c r="I25" s="10">
        <f>+'[1]Day list'!G25</f>
        <v>0</v>
      </c>
      <c r="J25" s="11">
        <f>IF(AND(D25="Member Adult",G25="Winter Peak"),H25*'[1]Price list'!$B$5,IF(AND(D25="Member Child&lt;15",G25="Winter Peak"),H25*'[1]Price list'!$D$5,IF(AND(D25="Member 15-20",G25="Winter Peak"),H25*'[1]Price list'!$F$5,IF(AND(D25="Member 21-25",G25="Winter Peak"),H25*'[1]Price list'!$H$5,IF(AND(D25="Member Adult",G25="Winter Shoulder"),H25*'[1]Price list'!$B$6,IF(AND(D25="Member Child&lt;15",G25="Winter Shoulder"),H25*'[1]Price list'!$D$6,IF(AND(D25="Member 15-20",G25="Winter Shoulder"),H25*'[1]Price list'!$F$6,IF(AND(D25="Member 21-25",G25="Winter Shoulder"),H25*'[1]Price list'!$H$6,IF(AND(D25="Member Adult",G25="Summer"),H25*'[1]Price list'!$B$7,IF(AND(D25="Member Child&lt;15",G25="Summer"),H25*'[1]Price list'!$D$7,IF(AND(D25="Member 15-20",G25="Summer"),H25*'[1]Price list'!$F$7,IF(AND(D25="Member 21-25",G25="Summer"),H25*'[1]Price list'!$H$7,IF(AND(D25="Guest Adult",G25="Winter Peak"),H25*'[1]Price list'!$J$5,IF(AND(D25="Guest Child",G25="Winter Peak"),H25*'[1]Price list'!$L$5,IF(AND(D25="Guest Adult",G25="Winter Shoulder"),H25*'[1]Price list'!$J$6,IF(AND(D25="Guest Child",G25="Winter Shoulder"),H25*'[1]Price list'!$L$6,IF(AND(D25="Guest Adult",G25="Summer"),H25*'[1]Price list'!$J$7,IF(AND(D25="Guest Child",G25="Summer"),H25*'[1]Price list'!$L$7,0))))))))))))))))))</f>
        <v>0</v>
      </c>
      <c r="K25" s="11">
        <f>IF(AND(D25="Member Adult",G25="Winter Peak"),I25*'[1]Price list'!$C$5,IF(AND(D25="Member Child&lt;15",G25="Winter Peak"),I25*'[1]Price list'!$E$5,IF(AND(D25="Member 15-20",G25="Winter Peak"),I25*'[1]Price list'!$G$5,IF(AND(D25="Member 21-25",G25="Winter Peak"),I25*'[1]Price list'!$I$5,IF(AND(D25="Member Adult",G25="Winter Shoulder"),I25*'[1]Price list'!$C$6,IF(AND(D25="Member Child&lt;15",G25="Winter Shoulder"),I25*'[1]Price list'!$E$6,IF(AND(D25="Member 15-20",G25="Winter Shoulder"),I25*'[1]Price list'!$G$6,IF(AND(D25="Member 21-25",G25="Winter Shoulder"),I25*'[1]Price list'!$I$6,IF(AND(D25="Member Adult",G25="Summer"),I25*'[1]Price list'!$B$7,IF(AND(D25="Member Child&lt;15",G25="Summer"),I25*'[1]Price list'!$D$7,IF(AND(D25="Member 15-20",G25="Summer"),I25*'[1]Price list'!$F$7,IF(AND(D25="Member 21-25",G25="Summer"),I25*'[1]Price list'!$H$7,IF(AND(D25="Guest Adult",G25="Winter Peak"),I25*'[1]Price list'!$K$5,IF(AND(D25="Guest Child",G25="Winter Peak"),I25*'[1]Price list'!$M$5,IF(AND(D25="Guest Adult",G25="Winter Shoulder"),I25*'[1]Price list'!$K$6,IF(AND(D25="Guest Child",G25="Winter Shoulder"),I25*'[1]Price list'!$M$6,IF(AND(D25="Guest Adult",G25="Summer"),I25*'[1]Price list'!$J$7,IF(AND(D25="Guest Child",G25="Summer"),I25*'[1]Price list'!$L$7,0))))))))))))))))))</f>
        <v>0</v>
      </c>
      <c r="L25" s="11">
        <f t="shared" si="0"/>
        <v>0</v>
      </c>
      <c r="P25" s="32"/>
    </row>
    <row r="26" spans="1:16" x14ac:dyDescent="0.35">
      <c r="A26" s="2">
        <v>25</v>
      </c>
      <c r="B26" s="16"/>
      <c r="C26" s="16"/>
      <c r="D26" s="16"/>
      <c r="E26" s="17"/>
      <c r="F26" s="17"/>
      <c r="G26" s="16"/>
      <c r="H26" s="10">
        <f>+'[1]Day list'!F26</f>
        <v>0</v>
      </c>
      <c r="I26" s="10">
        <f>+'[1]Day list'!G26</f>
        <v>0</v>
      </c>
      <c r="J26" s="11">
        <f>IF(AND(D26="Member Adult",G26="Winter Peak"),H26*'[1]Price list'!$B$5,IF(AND(D26="Member Child&lt;15",G26="Winter Peak"),H26*'[1]Price list'!$D$5,IF(AND(D26="Member 15-20",G26="Winter Peak"),H26*'[1]Price list'!$F$5,IF(AND(D26="Member 21-25",G26="Winter Peak"),H26*'[1]Price list'!$H$5,IF(AND(D26="Member Adult",G26="Winter Shoulder"),H26*'[1]Price list'!$B$6,IF(AND(D26="Member Child&lt;15",G26="Winter Shoulder"),H26*'[1]Price list'!$D$6,IF(AND(D26="Member 15-20",G26="Winter Shoulder"),H26*'[1]Price list'!$F$6,IF(AND(D26="Member 21-25",G26="Winter Shoulder"),H26*'[1]Price list'!$H$6,IF(AND(D26="Member Adult",G26="Summer"),H26*'[1]Price list'!$B$7,IF(AND(D26="Member Child&lt;15",G26="Summer"),H26*'[1]Price list'!$D$7,IF(AND(D26="Member 15-20",G26="Summer"),H26*'[1]Price list'!$F$7,IF(AND(D26="Member 21-25",G26="Summer"),H26*'[1]Price list'!$H$7,IF(AND(D26="Guest Adult",G26="Winter Peak"),H26*'[1]Price list'!$J$5,IF(AND(D26="Guest Child",G26="Winter Peak"),H26*'[1]Price list'!$L$5,IF(AND(D26="Guest Adult",G26="Winter Shoulder"),H26*'[1]Price list'!$J$6,IF(AND(D26="Guest Child",G26="Winter Shoulder"),H26*'[1]Price list'!$L$6,IF(AND(D26="Guest Adult",G26="Summer"),H26*'[1]Price list'!$J$7,IF(AND(D26="Guest Child",G26="Summer"),H26*'[1]Price list'!$L$7,0))))))))))))))))))</f>
        <v>0</v>
      </c>
      <c r="K26" s="11">
        <f>IF(AND(D26="Member Adult",G26="Winter Peak"),I26*'[1]Price list'!$C$5,IF(AND(D26="Member Child&lt;15",G26="Winter Peak"),I26*'[1]Price list'!$E$5,IF(AND(D26="Member 15-20",G26="Winter Peak"),I26*'[1]Price list'!$G$5,IF(AND(D26="Member 21-25",G26="Winter Peak"),I26*'[1]Price list'!$I$5,IF(AND(D26="Member Adult",G26="Winter Shoulder"),I26*'[1]Price list'!$C$6,IF(AND(D26="Member Child&lt;15",G26="Winter Shoulder"),I26*'[1]Price list'!$E$6,IF(AND(D26="Member 15-20",G26="Winter Shoulder"),I26*'[1]Price list'!$G$6,IF(AND(D26="Member 21-25",G26="Winter Shoulder"),I26*'[1]Price list'!$I$6,IF(AND(D26="Member Adult",G26="Summer"),I26*'[1]Price list'!$B$7,IF(AND(D26="Member Child&lt;15",G26="Summer"),I26*'[1]Price list'!$D$7,IF(AND(D26="Member 15-20",G26="Summer"),I26*'[1]Price list'!$F$7,IF(AND(D26="Member 21-25",G26="Summer"),I26*'[1]Price list'!$H$7,IF(AND(D26="Guest Adult",G26="Winter Peak"),I26*'[1]Price list'!$K$5,IF(AND(D26="Guest Child",G26="Winter Peak"),I26*'[1]Price list'!$M$5,IF(AND(D26="Guest Adult",G26="Winter Shoulder"),I26*'[1]Price list'!$K$6,IF(AND(D26="Guest Child",G26="Winter Shoulder"),I26*'[1]Price list'!$M$6,IF(AND(D26="Guest Adult",G26="Summer"),I26*'[1]Price list'!$J$7,IF(AND(D26="Guest Child",G26="Summer"),I26*'[1]Price list'!$L$7,0))))))))))))))))))</f>
        <v>0</v>
      </c>
      <c r="L26" s="11">
        <f t="shared" si="0"/>
        <v>0</v>
      </c>
      <c r="P26" s="32"/>
    </row>
    <row r="27" spans="1:16" x14ac:dyDescent="0.35">
      <c r="A27" s="2">
        <v>26</v>
      </c>
      <c r="B27" s="16"/>
      <c r="C27" s="16"/>
      <c r="D27" s="16"/>
      <c r="E27" s="17"/>
      <c r="F27" s="17"/>
      <c r="G27" s="16"/>
      <c r="H27" s="10">
        <f>+'[1]Day list'!F27</f>
        <v>0</v>
      </c>
      <c r="I27" s="10">
        <f>+'[1]Day list'!G27</f>
        <v>0</v>
      </c>
      <c r="J27" s="11">
        <f>IF(AND(D27="Member Adult",G27="Winter Peak"),H27*'[1]Price list'!$B$5,IF(AND(D27="Member Child&lt;15",G27="Winter Peak"),H27*'[1]Price list'!$D$5,IF(AND(D27="Member 15-20",G27="Winter Peak"),H27*'[1]Price list'!$F$5,IF(AND(D27="Member 21-25",G27="Winter Peak"),H27*'[1]Price list'!$H$5,IF(AND(D27="Member Adult",G27="Winter Shoulder"),H27*'[1]Price list'!$B$6,IF(AND(D27="Member Child&lt;15",G27="Winter Shoulder"),H27*'[1]Price list'!$D$6,IF(AND(D27="Member 15-20",G27="Winter Shoulder"),H27*'[1]Price list'!$F$6,IF(AND(D27="Member 21-25",G27="Winter Shoulder"),H27*'[1]Price list'!$H$6,IF(AND(D27="Member Adult",G27="Summer"),H27*'[1]Price list'!$B$7,IF(AND(D27="Member Child&lt;15",G27="Summer"),H27*'[1]Price list'!$D$7,IF(AND(D27="Member 15-20",G27="Summer"),H27*'[1]Price list'!$F$7,IF(AND(D27="Member 21-25",G27="Summer"),H27*'[1]Price list'!$H$7,IF(AND(D27="Guest Adult",G27="Winter Peak"),H27*'[1]Price list'!$J$5,IF(AND(D27="Guest Child",G27="Winter Peak"),H27*'[1]Price list'!$L$5,IF(AND(D27="Guest Adult",G27="Winter Shoulder"),H27*'[1]Price list'!$J$6,IF(AND(D27="Guest Child",G27="Winter Shoulder"),H27*'[1]Price list'!$L$6,IF(AND(D27="Guest Adult",G27="Summer"),H27*'[1]Price list'!$J$7,IF(AND(D27="Guest Child",G27="Summer"),H27*'[1]Price list'!$L$7,0))))))))))))))))))</f>
        <v>0</v>
      </c>
      <c r="K27" s="11">
        <f>IF(AND(D27="Member Adult",G27="Winter Peak"),I27*'[1]Price list'!$C$5,IF(AND(D27="Member Child&lt;15",G27="Winter Peak"),I27*'[1]Price list'!$E$5,IF(AND(D27="Member 15-20",G27="Winter Peak"),I27*'[1]Price list'!$G$5,IF(AND(D27="Member 21-25",G27="Winter Peak"),I27*'[1]Price list'!$I$5,IF(AND(D27="Member Adult",G27="Winter Shoulder"),I27*'[1]Price list'!$C$6,IF(AND(D27="Member Child&lt;15",G27="Winter Shoulder"),I27*'[1]Price list'!$E$6,IF(AND(D27="Member 15-20",G27="Winter Shoulder"),I27*'[1]Price list'!$G$6,IF(AND(D27="Member 21-25",G27="Winter Shoulder"),I27*'[1]Price list'!$I$6,IF(AND(D27="Member Adult",G27="Summer"),I27*'[1]Price list'!$B$7,IF(AND(D27="Member Child&lt;15",G27="Summer"),I27*'[1]Price list'!$D$7,IF(AND(D27="Member 15-20",G27="Summer"),I27*'[1]Price list'!$F$7,IF(AND(D27="Member 21-25",G27="Summer"),I27*'[1]Price list'!$H$7,IF(AND(D27="Guest Adult",G27="Winter Peak"),I27*'[1]Price list'!$K$5,IF(AND(D27="Guest Child",G27="Winter Peak"),I27*'[1]Price list'!$M$5,IF(AND(D27="Guest Adult",G27="Winter Shoulder"),I27*'[1]Price list'!$K$6,IF(AND(D27="Guest Child",G27="Winter Shoulder"),I27*'[1]Price list'!$M$6,IF(AND(D27="Guest Adult",G27="Summer"),I27*'[1]Price list'!$J$7,IF(AND(D27="Guest Child",G27="Summer"),I27*'[1]Price list'!$L$7,0))))))))))))))))))</f>
        <v>0</v>
      </c>
      <c r="L27" s="11">
        <f t="shared" si="0"/>
        <v>0</v>
      </c>
      <c r="P27" s="32"/>
    </row>
    <row r="28" spans="1:16" x14ac:dyDescent="0.35">
      <c r="A28" s="2">
        <v>27</v>
      </c>
      <c r="B28" s="16"/>
      <c r="C28" s="16"/>
      <c r="D28" s="16"/>
      <c r="E28" s="17"/>
      <c r="F28" s="17"/>
      <c r="G28" s="16"/>
      <c r="H28" s="10">
        <f>+'[1]Day list'!F28</f>
        <v>0</v>
      </c>
      <c r="I28" s="10">
        <f>+'[1]Day list'!G28</f>
        <v>0</v>
      </c>
      <c r="J28" s="11">
        <f>IF(AND(D28="Member Adult",G28="Winter Peak"),H28*'[1]Price list'!$B$5,IF(AND(D28="Member Child&lt;15",G28="Winter Peak"),H28*'[1]Price list'!$D$5,IF(AND(D28="Member 15-20",G28="Winter Peak"),H28*'[1]Price list'!$F$5,IF(AND(D28="Member 21-25",G28="Winter Peak"),H28*'[1]Price list'!$H$5,IF(AND(D28="Member Adult",G28="Winter Shoulder"),H28*'[1]Price list'!$B$6,IF(AND(D28="Member Child&lt;15",G28="Winter Shoulder"),H28*'[1]Price list'!$D$6,IF(AND(D28="Member 15-20",G28="Winter Shoulder"),H28*'[1]Price list'!$F$6,IF(AND(D28="Member 21-25",G28="Winter Shoulder"),H28*'[1]Price list'!$H$6,IF(AND(D28="Member Adult",G28="Summer"),H28*'[1]Price list'!$B$7,IF(AND(D28="Member Child&lt;15",G28="Summer"),H28*'[1]Price list'!$D$7,IF(AND(D28="Member 15-20",G28="Summer"),H28*'[1]Price list'!$F$7,IF(AND(D28="Member 21-25",G28="Summer"),H28*'[1]Price list'!$H$7,IF(AND(D28="Guest Adult",G28="Winter Peak"),H28*'[1]Price list'!$J$5,IF(AND(D28="Guest Child",G28="Winter Peak"),H28*'[1]Price list'!$L$5,IF(AND(D28="Guest Adult",G28="Winter Shoulder"),H28*'[1]Price list'!$J$6,IF(AND(D28="Guest Child",G28="Winter Shoulder"),H28*'[1]Price list'!$L$6,IF(AND(D28="Guest Adult",G28="Summer"),H28*'[1]Price list'!$J$7,IF(AND(D28="Guest Child",G28="Summer"),H28*'[1]Price list'!$L$7,0))))))))))))))))))</f>
        <v>0</v>
      </c>
      <c r="K28" s="11">
        <f>IF(AND(D28="Member Adult",G28="Winter Peak"),I28*'[1]Price list'!$C$5,IF(AND(D28="Member Child&lt;15",G28="Winter Peak"),I28*'[1]Price list'!$E$5,IF(AND(D28="Member 15-20",G28="Winter Peak"),I28*'[1]Price list'!$G$5,IF(AND(D28="Member 21-25",G28="Winter Peak"),I28*'[1]Price list'!$I$5,IF(AND(D28="Member Adult",G28="Winter Shoulder"),I28*'[1]Price list'!$C$6,IF(AND(D28="Member Child&lt;15",G28="Winter Shoulder"),I28*'[1]Price list'!$E$6,IF(AND(D28="Member 15-20",G28="Winter Shoulder"),I28*'[1]Price list'!$G$6,IF(AND(D28="Member 21-25",G28="Winter Shoulder"),I28*'[1]Price list'!$I$6,IF(AND(D28="Member Adult",G28="Summer"),I28*'[1]Price list'!$B$7,IF(AND(D28="Member Child&lt;15",G28="Summer"),I28*'[1]Price list'!$D$7,IF(AND(D28="Member 15-20",G28="Summer"),I28*'[1]Price list'!$F$7,IF(AND(D28="Member 21-25",G28="Summer"),I28*'[1]Price list'!$H$7,IF(AND(D28="Guest Adult",G28="Winter Peak"),I28*'[1]Price list'!$K$5,IF(AND(D28="Guest Child",G28="Winter Peak"),I28*'[1]Price list'!$M$5,IF(AND(D28="Guest Adult",G28="Winter Shoulder"),I28*'[1]Price list'!$K$6,IF(AND(D28="Guest Child",G28="Winter Shoulder"),I28*'[1]Price list'!$M$6,IF(AND(D28="Guest Adult",G28="Summer"),I28*'[1]Price list'!$J$7,IF(AND(D28="Guest Child",G28="Summer"),I28*'[1]Price list'!$L$7,0))))))))))))))))))</f>
        <v>0</v>
      </c>
      <c r="L28" s="11">
        <f t="shared" si="0"/>
        <v>0</v>
      </c>
      <c r="P28" s="32"/>
    </row>
    <row r="29" spans="1:16" ht="15" thickBot="1" x14ac:dyDescent="0.4">
      <c r="A29" s="2">
        <v>28</v>
      </c>
      <c r="B29" s="16"/>
      <c r="C29" s="16"/>
      <c r="D29" s="16"/>
      <c r="E29" s="17"/>
      <c r="F29" s="17"/>
      <c r="G29" s="16"/>
      <c r="H29" s="10">
        <f>+'[1]Day list'!F29</f>
        <v>0</v>
      </c>
      <c r="I29" s="10">
        <f>+'[1]Day list'!G29</f>
        <v>0</v>
      </c>
      <c r="J29" s="11">
        <f>IF(AND(D29="Member Adult",G29="Winter Peak"),H29*'[1]Price list'!$B$5,IF(AND(D29="Member Child&lt;15",G29="Winter Peak"),H29*'[1]Price list'!$D$5,IF(AND(D29="Member 15-20",G29="Winter Peak"),H29*'[1]Price list'!$F$5,IF(AND(D29="Member 21-25",G29="Winter Peak"),H29*'[1]Price list'!$H$5,IF(AND(D29="Member Adult",G29="Winter Shoulder"),H29*'[1]Price list'!$B$6,IF(AND(D29="Member Child&lt;15",G29="Winter Shoulder"),H29*'[1]Price list'!$D$6,IF(AND(D29="Member 15-20",G29="Winter Shoulder"),H29*'[1]Price list'!$F$6,IF(AND(D29="Member 21-25",G29="Winter Shoulder"),H29*'[1]Price list'!$H$6,IF(AND(D29="Member Adult",G29="Summer"),H29*'[1]Price list'!$B$7,IF(AND(D29="Member Child&lt;15",G29="Summer"),H29*'[1]Price list'!$D$7,IF(AND(D29="Member 15-20",G29="Summer"),H29*'[1]Price list'!$F$7,IF(AND(D29="Member 21-25",G29="Summer"),H29*'[1]Price list'!$H$7,IF(AND(D29="Guest Adult",G29="Winter Peak"),H29*'[1]Price list'!$J$5,IF(AND(D29="Guest Child",G29="Winter Peak"),H29*'[1]Price list'!$L$5,IF(AND(D29="Guest Adult",G29="Winter Shoulder"),H29*'[1]Price list'!$J$6,IF(AND(D29="Guest Child",G29="Winter Shoulder"),H29*'[1]Price list'!$L$6,IF(AND(D29="Guest Adult",G29="Summer"),H29*'[1]Price list'!$J$7,IF(AND(D29="Guest Child",G29="Summer"),H29*'[1]Price list'!$L$7,0))))))))))))))))))</f>
        <v>0</v>
      </c>
      <c r="K29" s="11">
        <f>IF(AND(D29="Member Adult",G29="Winter Peak"),I29*'[1]Price list'!$C$5,IF(AND(D29="Member Child&lt;15",G29="Winter Peak"),I29*'[1]Price list'!$E$5,IF(AND(D29="Member 15-20",G29="Winter Peak"),I29*'[1]Price list'!$G$5,IF(AND(D29="Member 21-25",G29="Winter Peak"),I29*'[1]Price list'!$I$5,IF(AND(D29="Member Adult",G29="Winter Shoulder"),I29*'[1]Price list'!$C$6,IF(AND(D29="Member Child&lt;15",G29="Winter Shoulder"),I29*'[1]Price list'!$E$6,IF(AND(D29="Member 15-20",G29="Winter Shoulder"),I29*'[1]Price list'!$G$6,IF(AND(D29="Member 21-25",G29="Winter Shoulder"),I29*'[1]Price list'!$I$6,IF(AND(D29="Member Adult",G29="Summer"),I29*'[1]Price list'!$B$7,IF(AND(D29="Member Child&lt;15",G29="Summer"),I29*'[1]Price list'!$D$7,IF(AND(D29="Member 15-20",G29="Summer"),I29*'[1]Price list'!$F$7,IF(AND(D29="Member 21-25",G29="Summer"),I29*'[1]Price list'!$H$7,IF(AND(D29="Guest Adult",G29="Winter Peak"),I29*'[1]Price list'!$K$5,IF(AND(D29="Guest Child",G29="Winter Peak"),I29*'[1]Price list'!$M$5,IF(AND(D29="Guest Adult",G29="Winter Shoulder"),I29*'[1]Price list'!$K$6,IF(AND(D29="Guest Child",G29="Winter Shoulder"),I29*'[1]Price list'!$M$6,IF(AND(D29="Guest Adult",G29="Summer"),I29*'[1]Price list'!$J$7,IF(AND(D29="Guest Child",G29="Summer"),I29*'[1]Price list'!$L$7,0))))))))))))))))))</f>
        <v>0</v>
      </c>
      <c r="L29" s="11">
        <f t="shared" si="0"/>
        <v>0</v>
      </c>
      <c r="P29" s="32"/>
    </row>
    <row r="30" spans="1:16" ht="15" thickTop="1" x14ac:dyDescent="0.35">
      <c r="H30" s="5">
        <f>SUM(H2:H29)</f>
        <v>20</v>
      </c>
      <c r="I30" s="5">
        <f>SUM(I2:I29)</f>
        <v>12</v>
      </c>
      <c r="J30" s="12">
        <f>SUM(J2:J29)</f>
        <v>915</v>
      </c>
      <c r="K30" s="12">
        <f>SUM(K2:K29)</f>
        <v>736</v>
      </c>
      <c r="L30" s="13">
        <f>SUM(L2:L29)</f>
        <v>1651</v>
      </c>
      <c r="P30" s="32"/>
    </row>
    <row r="31" spans="1:16" ht="21" x14ac:dyDescent="0.5">
      <c r="A31" s="20">
        <v>15</v>
      </c>
      <c r="B31" s="21" t="s">
        <v>18</v>
      </c>
      <c r="C31" s="22" t="s">
        <v>25</v>
      </c>
      <c r="D31" s="7">
        <f>(H30+I30)*15</f>
        <v>480</v>
      </c>
      <c r="E31" s="19" t="s">
        <v>2</v>
      </c>
      <c r="F31" s="50" t="s">
        <v>62</v>
      </c>
      <c r="G31" s="51"/>
      <c r="H31" s="52"/>
      <c r="L31" s="12">
        <f>+L30-(J30+K30)</f>
        <v>0</v>
      </c>
      <c r="P31" s="32"/>
    </row>
    <row r="32" spans="1:16" ht="21" x14ac:dyDescent="0.5">
      <c r="A32" s="6"/>
      <c r="B32" s="6"/>
      <c r="C32" s="6" t="s">
        <v>16</v>
      </c>
      <c r="D32" s="8">
        <f>+L30-D31</f>
        <v>1171</v>
      </c>
      <c r="E32" s="19" t="s">
        <v>23</v>
      </c>
      <c r="F32" s="53" t="s">
        <v>63</v>
      </c>
      <c r="G32" s="51"/>
      <c r="H32" s="52"/>
      <c r="P32" s="32"/>
    </row>
    <row r="33" spans="1:16" ht="21" x14ac:dyDescent="0.5">
      <c r="A33" s="23">
        <v>28</v>
      </c>
      <c r="B33" s="22" t="s">
        <v>19</v>
      </c>
      <c r="C33" s="6" t="s">
        <v>17</v>
      </c>
      <c r="D33" s="9">
        <f>+E2-A33</f>
        <v>45435</v>
      </c>
      <c r="E33" s="19" t="s">
        <v>24</v>
      </c>
      <c r="F33" s="54" t="s">
        <v>64</v>
      </c>
      <c r="G33" s="51"/>
      <c r="H33" s="52"/>
      <c r="P33" s="32"/>
    </row>
    <row r="34" spans="1:16" x14ac:dyDescent="0.35">
      <c r="P34" s="32"/>
    </row>
    <row r="35" spans="1:16" ht="26" x14ac:dyDescent="0.6">
      <c r="A35" s="47" t="s">
        <v>26</v>
      </c>
      <c r="B35" s="47"/>
      <c r="C35" s="47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8"/>
      <c r="P35" s="32"/>
    </row>
    <row r="36" spans="1:16" ht="26" x14ac:dyDescent="0.6">
      <c r="A36" s="49" t="s">
        <v>20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34"/>
    </row>
    <row r="37" spans="1:16" x14ac:dyDescent="0.35">
      <c r="B37" s="26"/>
      <c r="C37" s="42" t="s">
        <v>2</v>
      </c>
      <c r="D37" s="42"/>
      <c r="E37" s="42"/>
      <c r="F37" s="42"/>
      <c r="G37" s="42"/>
      <c r="H37" s="42"/>
      <c r="I37" s="42"/>
      <c r="J37" s="46"/>
      <c r="K37" s="41" t="s">
        <v>3</v>
      </c>
      <c r="L37" s="42"/>
      <c r="M37" s="42"/>
      <c r="N37" s="42"/>
      <c r="P37" s="32"/>
    </row>
    <row r="38" spans="1:16" x14ac:dyDescent="0.35">
      <c r="B38" s="25"/>
      <c r="C38" s="42" t="s">
        <v>4</v>
      </c>
      <c r="D38" s="42"/>
      <c r="E38" s="42" t="s">
        <v>29</v>
      </c>
      <c r="F38" s="42"/>
      <c r="G38" s="42" t="s">
        <v>35</v>
      </c>
      <c r="H38" s="42"/>
      <c r="I38" s="42" t="s">
        <v>30</v>
      </c>
      <c r="J38" s="46"/>
      <c r="K38" s="41" t="s">
        <v>31</v>
      </c>
      <c r="L38" s="42"/>
      <c r="M38" s="42" t="s">
        <v>32</v>
      </c>
      <c r="N38" s="42"/>
      <c r="P38" s="32"/>
    </row>
    <row r="39" spans="1:16" x14ac:dyDescent="0.35">
      <c r="C39" s="2" t="s">
        <v>12</v>
      </c>
      <c r="D39" s="2" t="s">
        <v>13</v>
      </c>
      <c r="E39" s="2" t="s">
        <v>12</v>
      </c>
      <c r="F39" s="2" t="s">
        <v>13</v>
      </c>
      <c r="G39" s="2" t="s">
        <v>12</v>
      </c>
      <c r="H39" s="2" t="s">
        <v>13</v>
      </c>
      <c r="I39" s="2" t="s">
        <v>12</v>
      </c>
      <c r="J39" s="28" t="s">
        <v>13</v>
      </c>
      <c r="K39" s="27" t="s">
        <v>12</v>
      </c>
      <c r="L39" s="2" t="s">
        <v>13</v>
      </c>
      <c r="M39" s="2" t="s">
        <v>12</v>
      </c>
      <c r="N39" s="2" t="s">
        <v>13</v>
      </c>
      <c r="P39" s="32"/>
    </row>
    <row r="40" spans="1:16" x14ac:dyDescent="0.35">
      <c r="B40" s="2" t="s">
        <v>33</v>
      </c>
      <c r="C40" s="2">
        <v>30</v>
      </c>
      <c r="D40" s="2">
        <v>40</v>
      </c>
      <c r="E40" s="2">
        <v>15</v>
      </c>
      <c r="F40" s="2">
        <v>20</v>
      </c>
      <c r="G40" s="2">
        <v>30</v>
      </c>
      <c r="H40" s="2">
        <v>40</v>
      </c>
      <c r="I40" s="2">
        <v>53</v>
      </c>
      <c r="J40" s="28">
        <v>68</v>
      </c>
      <c r="K40" s="27">
        <v>70</v>
      </c>
      <c r="L40" s="2">
        <v>90</v>
      </c>
      <c r="M40" s="2">
        <v>35</v>
      </c>
      <c r="N40" s="2">
        <v>45</v>
      </c>
      <c r="P40" s="32"/>
    </row>
    <row r="41" spans="1:16" x14ac:dyDescent="0.35">
      <c r="B41" s="2" t="s">
        <v>34</v>
      </c>
      <c r="C41" s="2">
        <v>30</v>
      </c>
      <c r="D41" s="2">
        <v>40</v>
      </c>
      <c r="E41" s="2">
        <v>15</v>
      </c>
      <c r="F41" s="2">
        <v>20</v>
      </c>
      <c r="G41" s="2">
        <v>30</v>
      </c>
      <c r="H41" s="2">
        <v>40</v>
      </c>
      <c r="I41" s="2">
        <v>30</v>
      </c>
      <c r="J41" s="28">
        <v>40</v>
      </c>
      <c r="K41" s="29">
        <v>53</v>
      </c>
      <c r="L41" s="30">
        <v>68</v>
      </c>
      <c r="M41" s="30">
        <v>27</v>
      </c>
      <c r="N41" s="30">
        <v>34</v>
      </c>
      <c r="P41" s="32"/>
    </row>
    <row r="42" spans="1:16" x14ac:dyDescent="0.35">
      <c r="B42" s="2" t="s">
        <v>6</v>
      </c>
      <c r="C42" s="43">
        <v>20</v>
      </c>
      <c r="D42" s="41"/>
      <c r="E42" s="43">
        <v>15</v>
      </c>
      <c r="F42" s="41"/>
      <c r="G42" s="43">
        <v>20</v>
      </c>
      <c r="H42" s="41"/>
      <c r="I42" s="43">
        <v>20</v>
      </c>
      <c r="J42" s="44"/>
      <c r="K42" s="45">
        <v>40</v>
      </c>
      <c r="L42" s="41"/>
      <c r="M42" s="43">
        <v>20</v>
      </c>
      <c r="N42" s="41"/>
      <c r="P42" s="32"/>
    </row>
    <row r="43" spans="1:16" x14ac:dyDescent="0.35">
      <c r="P43" s="32"/>
    </row>
    <row r="44" spans="1:16" x14ac:dyDescent="0.35">
      <c r="B44" s="55" t="s">
        <v>42</v>
      </c>
      <c r="C44" s="55"/>
      <c r="D44" s="55" t="s">
        <v>46</v>
      </c>
      <c r="E44" s="55"/>
      <c r="F44" s="55"/>
      <c r="G44" s="55"/>
      <c r="H44" s="55"/>
      <c r="I44" s="55"/>
      <c r="J44" s="55"/>
      <c r="K44" s="55"/>
      <c r="P44" s="32"/>
    </row>
    <row r="45" spans="1:16" x14ac:dyDescent="0.35">
      <c r="B45" s="55" t="s">
        <v>44</v>
      </c>
      <c r="C45" s="55"/>
      <c r="D45" s="55" t="s">
        <v>43</v>
      </c>
      <c r="E45" s="55"/>
      <c r="F45" s="55"/>
      <c r="G45" s="31"/>
      <c r="H45" s="31"/>
      <c r="I45" s="31"/>
      <c r="J45" s="31"/>
      <c r="K45" s="31"/>
      <c r="P45" s="32"/>
    </row>
    <row r="46" spans="1:16" x14ac:dyDescent="0.35">
      <c r="B46" s="31" t="s">
        <v>6</v>
      </c>
      <c r="C46" s="31"/>
      <c r="D46" s="55" t="s">
        <v>45</v>
      </c>
      <c r="E46" s="55"/>
      <c r="F46" s="55"/>
      <c r="G46" s="55"/>
      <c r="H46" s="55"/>
      <c r="I46" s="31"/>
      <c r="J46" s="31"/>
      <c r="K46" s="31"/>
      <c r="P46" s="32"/>
    </row>
    <row r="47" spans="1:16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</sheetData>
  <sheetProtection algorithmName="SHA-512" hashValue="UVONmk//2W4dOiT41EXXPa3m76waN8rBO91Iw5VIVin4Vyfp81rq7fL4I1Lhvwavk6a7e8Ht5zfSORYPo9YRXw==" saltValue="avvXuSA1m3Zgrc7W5usO3w==" spinCount="100000" sheet="1" objects="1" scenarios="1" selectLockedCells="1" selectUnlockedCells="1"/>
  <mergeCells count="25">
    <mergeCell ref="B44:C44"/>
    <mergeCell ref="D44:K44"/>
    <mergeCell ref="B45:C45"/>
    <mergeCell ref="D45:F45"/>
    <mergeCell ref="D46:H46"/>
    <mergeCell ref="M42:N42"/>
    <mergeCell ref="C38:D38"/>
    <mergeCell ref="E38:F38"/>
    <mergeCell ref="G38:H38"/>
    <mergeCell ref="I38:J38"/>
    <mergeCell ref="K38:L38"/>
    <mergeCell ref="M38:N38"/>
    <mergeCell ref="C42:D42"/>
    <mergeCell ref="E42:F42"/>
    <mergeCell ref="G42:H42"/>
    <mergeCell ref="I42:J42"/>
    <mergeCell ref="K42:L42"/>
    <mergeCell ref="A35:N35"/>
    <mergeCell ref="A36:O36"/>
    <mergeCell ref="C37:J37"/>
    <mergeCell ref="K37:N37"/>
    <mergeCell ref="N2:T5"/>
    <mergeCell ref="F31:H31"/>
    <mergeCell ref="F32:H32"/>
    <mergeCell ref="F33:H33"/>
  </mergeCells>
  <dataValidations count="2">
    <dataValidation type="list" allowBlank="1" showInputMessage="1" showErrorMessage="1" sqref="D2:D29" xr:uid="{291E9723-338C-403A-B352-66228134C337}">
      <formula1>$R$1:$R$6</formula1>
    </dataValidation>
    <dataValidation type="list" allowBlank="1" showInputMessage="1" showErrorMessage="1" sqref="G2:G29" xr:uid="{92E21F17-B4DE-4FF6-BECE-FB196869739B}">
      <formula1>$T$1:$T$3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9"/>
  <sheetViews>
    <sheetView workbookViewId="0">
      <selection activeCell="H2" sqref="H2"/>
    </sheetView>
  </sheetViews>
  <sheetFormatPr defaultRowHeight="14.5" x14ac:dyDescent="0.35"/>
  <sheetData>
    <row r="1" spans="1:52" x14ac:dyDescent="0.35">
      <c r="D1" t="s">
        <v>15</v>
      </c>
      <c r="E1" t="s">
        <v>14</v>
      </c>
      <c r="F1" t="s">
        <v>12</v>
      </c>
      <c r="G1" t="s">
        <v>13</v>
      </c>
      <c r="H1">
        <v>0</v>
      </c>
      <c r="I1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7</v>
      </c>
      <c r="P1">
        <v>8</v>
      </c>
      <c r="Q1">
        <v>9</v>
      </c>
      <c r="R1">
        <v>10</v>
      </c>
      <c r="S1">
        <v>11</v>
      </c>
      <c r="T1">
        <v>12</v>
      </c>
      <c r="U1">
        <v>13</v>
      </c>
      <c r="V1">
        <v>14</v>
      </c>
      <c r="W1">
        <v>0</v>
      </c>
      <c r="X1">
        <v>1</v>
      </c>
      <c r="Y1">
        <v>2</v>
      </c>
      <c r="Z1">
        <v>3</v>
      </c>
      <c r="AA1">
        <v>4</v>
      </c>
      <c r="AB1">
        <v>5</v>
      </c>
      <c r="AC1">
        <v>6</v>
      </c>
      <c r="AD1">
        <v>7</v>
      </c>
      <c r="AE1">
        <v>8</v>
      </c>
      <c r="AF1">
        <v>9</v>
      </c>
      <c r="AG1">
        <v>10</v>
      </c>
      <c r="AH1">
        <v>11</v>
      </c>
      <c r="AI1">
        <v>12</v>
      </c>
      <c r="AJ1">
        <v>13</v>
      </c>
      <c r="AK1">
        <v>14</v>
      </c>
      <c r="AL1">
        <v>0</v>
      </c>
      <c r="AM1">
        <v>1</v>
      </c>
      <c r="AN1">
        <v>2</v>
      </c>
      <c r="AO1">
        <v>3</v>
      </c>
      <c r="AP1">
        <v>4</v>
      </c>
      <c r="AQ1">
        <v>5</v>
      </c>
      <c r="AR1">
        <v>6</v>
      </c>
      <c r="AS1">
        <v>7</v>
      </c>
      <c r="AT1">
        <v>8</v>
      </c>
      <c r="AU1">
        <v>9</v>
      </c>
      <c r="AV1">
        <v>10</v>
      </c>
      <c r="AW1">
        <v>11</v>
      </c>
      <c r="AX1">
        <v>12</v>
      </c>
      <c r="AY1">
        <v>13</v>
      </c>
      <c r="AZ1">
        <v>14</v>
      </c>
    </row>
    <row r="2" spans="1:52" x14ac:dyDescent="0.35">
      <c r="A2" s="2">
        <v>1</v>
      </c>
      <c r="B2" s="4">
        <f>+'Booking form'!E2</f>
        <v>0</v>
      </c>
      <c r="C2" s="4">
        <f>+'Booking form'!F2</f>
        <v>0</v>
      </c>
      <c r="D2" s="5">
        <f>+C2-B2</f>
        <v>0</v>
      </c>
      <c r="E2" s="5">
        <f>+F2+G2</f>
        <v>0</v>
      </c>
      <c r="F2" s="5">
        <f>SUM(W2:AK2)</f>
        <v>0</v>
      </c>
      <c r="G2" s="5">
        <f>SUM(AL2:AZ2)</f>
        <v>0</v>
      </c>
      <c r="H2">
        <f>IF(D2&gt;0,TEXT(B2,"ddd"),0)</f>
        <v>0</v>
      </c>
      <c r="I2">
        <f t="shared" ref="I2:V2" si="0">IF(I$1&lt;$D2,TEXT($B2+I$1,"ddd"),0)</f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>IF(OR(H2="Sun",H2="Mon",H2="Tue",H2="Wed",H2="Thu"),1,0)</f>
        <v>0</v>
      </c>
      <c r="X2">
        <f t="shared" ref="X2:AK2" si="1">IF(OR(I2="Sun",I2="Mon",I2="Tue",I2="Wed",I2="Thu"),1,0)</f>
        <v>0</v>
      </c>
      <c r="Y2">
        <f t="shared" si="1"/>
        <v>0</v>
      </c>
      <c r="Z2">
        <f t="shared" si="1"/>
        <v>0</v>
      </c>
      <c r="AA2">
        <f t="shared" si="1"/>
        <v>0</v>
      </c>
      <c r="AB2">
        <f t="shared" si="1"/>
        <v>0</v>
      </c>
      <c r="AC2">
        <f t="shared" si="1"/>
        <v>0</v>
      </c>
      <c r="AD2">
        <f t="shared" si="1"/>
        <v>0</v>
      </c>
      <c r="AE2">
        <f t="shared" si="1"/>
        <v>0</v>
      </c>
      <c r="AF2">
        <f t="shared" si="1"/>
        <v>0</v>
      </c>
      <c r="AG2">
        <f t="shared" si="1"/>
        <v>0</v>
      </c>
      <c r="AH2">
        <f t="shared" si="1"/>
        <v>0</v>
      </c>
      <c r="AI2">
        <f t="shared" si="1"/>
        <v>0</v>
      </c>
      <c r="AJ2">
        <f t="shared" si="1"/>
        <v>0</v>
      </c>
      <c r="AK2">
        <f t="shared" si="1"/>
        <v>0</v>
      </c>
      <c r="AL2">
        <f>IF(OR(H2="Fri",H2="Sat"),1,0)</f>
        <v>0</v>
      </c>
      <c r="AM2">
        <f t="shared" ref="AM2:AZ2" si="2">IF(OR(I2="Fri",I2="Sat"),1,0)</f>
        <v>0</v>
      </c>
      <c r="AN2">
        <f t="shared" si="2"/>
        <v>0</v>
      </c>
      <c r="AO2">
        <f t="shared" si="2"/>
        <v>0</v>
      </c>
      <c r="AP2">
        <f t="shared" si="2"/>
        <v>0</v>
      </c>
      <c r="AQ2">
        <f t="shared" si="2"/>
        <v>0</v>
      </c>
      <c r="AR2">
        <f t="shared" si="2"/>
        <v>0</v>
      </c>
      <c r="AS2">
        <f t="shared" si="2"/>
        <v>0</v>
      </c>
      <c r="AT2">
        <f t="shared" si="2"/>
        <v>0</v>
      </c>
      <c r="AU2">
        <f t="shared" si="2"/>
        <v>0</v>
      </c>
      <c r="AV2">
        <f t="shared" si="2"/>
        <v>0</v>
      </c>
      <c r="AW2">
        <f t="shared" si="2"/>
        <v>0</v>
      </c>
      <c r="AX2">
        <f t="shared" si="2"/>
        <v>0</v>
      </c>
      <c r="AY2">
        <f t="shared" si="2"/>
        <v>0</v>
      </c>
      <c r="AZ2">
        <f t="shared" si="2"/>
        <v>0</v>
      </c>
    </row>
    <row r="3" spans="1:52" x14ac:dyDescent="0.35">
      <c r="A3" s="2">
        <v>2</v>
      </c>
      <c r="B3" s="4">
        <f>+'Booking form'!E3</f>
        <v>0</v>
      </c>
      <c r="C3" s="4">
        <f>+'Booking form'!F3</f>
        <v>0</v>
      </c>
      <c r="D3" s="5">
        <f t="shared" ref="D3:D15" si="3">+C3-B3</f>
        <v>0</v>
      </c>
      <c r="E3" s="5">
        <f t="shared" ref="E3:E15" si="4">+F3+G3</f>
        <v>0</v>
      </c>
      <c r="F3" s="5">
        <f t="shared" ref="F3:F15" si="5">SUM(W3:AK3)</f>
        <v>0</v>
      </c>
      <c r="G3" s="5">
        <f t="shared" ref="G3:G15" si="6">SUM(AL3:AZ3)</f>
        <v>0</v>
      </c>
      <c r="H3">
        <f t="shared" ref="H3:H15" si="7">IF(D3&gt;0,TEXT(B3,"ddd"),0)</f>
        <v>0</v>
      </c>
      <c r="I3">
        <f t="shared" ref="I3:V18" si="8">IF(I$1&lt;$D3,TEXT($B3+I$1,"ddd"),0)</f>
        <v>0</v>
      </c>
      <c r="J3">
        <f t="shared" si="8"/>
        <v>0</v>
      </c>
      <c r="K3">
        <f t="shared" si="8"/>
        <v>0</v>
      </c>
      <c r="L3">
        <f t="shared" si="8"/>
        <v>0</v>
      </c>
      <c r="M3">
        <f t="shared" si="8"/>
        <v>0</v>
      </c>
      <c r="N3">
        <f t="shared" si="8"/>
        <v>0</v>
      </c>
      <c r="O3">
        <f t="shared" si="8"/>
        <v>0</v>
      </c>
      <c r="P3">
        <f t="shared" si="8"/>
        <v>0</v>
      </c>
      <c r="Q3">
        <f t="shared" si="8"/>
        <v>0</v>
      </c>
      <c r="R3">
        <f t="shared" si="8"/>
        <v>0</v>
      </c>
      <c r="S3">
        <f t="shared" si="8"/>
        <v>0</v>
      </c>
      <c r="T3">
        <f t="shared" si="8"/>
        <v>0</v>
      </c>
      <c r="U3">
        <f t="shared" si="8"/>
        <v>0</v>
      </c>
      <c r="V3">
        <f t="shared" si="8"/>
        <v>0</v>
      </c>
      <c r="W3">
        <f t="shared" ref="W3:W15" si="9">IF(OR(H3="Sun",H3="Mon",H3="Tue",H3="Wed",H3="Thu"),1,0)</f>
        <v>0</v>
      </c>
      <c r="X3">
        <f t="shared" ref="X3:X15" si="10">IF(OR(I3="Sun",I3="Mon",I3="Tue",I3="Wed",I3="Thu"),1,0)</f>
        <v>0</v>
      </c>
      <c r="Y3">
        <f t="shared" ref="Y3:Y15" si="11">IF(OR(J3="Sun",J3="Mon",J3="Tue",J3="Wed",J3="Thu"),1,0)</f>
        <v>0</v>
      </c>
      <c r="Z3">
        <f t="shared" ref="Z3:Z15" si="12">IF(OR(K3="Sun",K3="Mon",K3="Tue",K3="Wed",K3="Thu"),1,0)</f>
        <v>0</v>
      </c>
      <c r="AA3">
        <f t="shared" ref="AA3:AA15" si="13">IF(OR(L3="Sun",L3="Mon",L3="Tue",L3="Wed",L3="Thu"),1,0)</f>
        <v>0</v>
      </c>
      <c r="AB3">
        <f t="shared" ref="AB3:AB15" si="14">IF(OR(M3="Sun",M3="Mon",M3="Tue",M3="Wed",M3="Thu"),1,0)</f>
        <v>0</v>
      </c>
      <c r="AC3">
        <f t="shared" ref="AC3:AC15" si="15">IF(OR(N3="Sun",N3="Mon",N3="Tue",N3="Wed",N3="Thu"),1,0)</f>
        <v>0</v>
      </c>
      <c r="AD3">
        <f t="shared" ref="AD3:AD15" si="16">IF(OR(O3="Sun",O3="Mon",O3="Tue",O3="Wed",O3="Thu"),1,0)</f>
        <v>0</v>
      </c>
      <c r="AE3">
        <f t="shared" ref="AE3:AE15" si="17">IF(OR(P3="Sun",P3="Mon",P3="Tue",P3="Wed",P3="Thu"),1,0)</f>
        <v>0</v>
      </c>
      <c r="AF3">
        <f t="shared" ref="AF3:AF15" si="18">IF(OR(Q3="Sun",Q3="Mon",Q3="Tue",Q3="Wed",Q3="Thu"),1,0)</f>
        <v>0</v>
      </c>
      <c r="AG3">
        <f t="shared" ref="AG3:AG15" si="19">IF(OR(R3="Sun",R3="Mon",R3="Tue",R3="Wed",R3="Thu"),1,0)</f>
        <v>0</v>
      </c>
      <c r="AH3">
        <f t="shared" ref="AH3:AH15" si="20">IF(OR(S3="Sun",S3="Mon",S3="Tue",S3="Wed",S3="Thu"),1,0)</f>
        <v>0</v>
      </c>
      <c r="AI3">
        <f t="shared" ref="AI3:AI15" si="21">IF(OR(T3="Sun",T3="Mon",T3="Tue",T3="Wed",T3="Thu"),1,0)</f>
        <v>0</v>
      </c>
      <c r="AJ3">
        <f t="shared" ref="AJ3:AJ15" si="22">IF(OR(U3="Sun",U3="Mon",U3="Tue",U3="Wed",U3="Thu"),1,0)</f>
        <v>0</v>
      </c>
      <c r="AK3">
        <f t="shared" ref="AK3:AK15" si="23">IF(OR(V3="Sun",V3="Mon",V3="Tue",V3="Wed",V3="Thu"),1,0)</f>
        <v>0</v>
      </c>
      <c r="AL3">
        <f t="shared" ref="AL3:AL15" si="24">IF(OR(H3="Fri",H3="Sat"),1,0)</f>
        <v>0</v>
      </c>
      <c r="AM3">
        <f t="shared" ref="AM3:AM15" si="25">IF(OR(I3="Fri",I3="Sat"),1,0)</f>
        <v>0</v>
      </c>
      <c r="AN3">
        <f t="shared" ref="AN3:AN15" si="26">IF(OR(J3="Fri",J3="Sat"),1,0)</f>
        <v>0</v>
      </c>
      <c r="AO3">
        <f t="shared" ref="AO3:AO15" si="27">IF(OR(K3="Fri",K3="Sat"),1,0)</f>
        <v>0</v>
      </c>
      <c r="AP3">
        <f t="shared" ref="AP3:AP15" si="28">IF(OR(L3="Fri",L3="Sat"),1,0)</f>
        <v>0</v>
      </c>
      <c r="AQ3">
        <f t="shared" ref="AQ3:AQ15" si="29">IF(OR(M3="Fri",M3="Sat"),1,0)</f>
        <v>0</v>
      </c>
      <c r="AR3">
        <f t="shared" ref="AR3:AR15" si="30">IF(OR(N3="Fri",N3="Sat"),1,0)</f>
        <v>0</v>
      </c>
      <c r="AS3">
        <f t="shared" ref="AS3:AS15" si="31">IF(OR(O3="Fri",O3="Sat"),1,0)</f>
        <v>0</v>
      </c>
      <c r="AT3">
        <f t="shared" ref="AT3:AT15" si="32">IF(OR(P3="Fri",P3="Sat"),1,0)</f>
        <v>0</v>
      </c>
      <c r="AU3">
        <f t="shared" ref="AU3:AU15" si="33">IF(OR(Q3="Fri",Q3="Sat"),1,0)</f>
        <v>0</v>
      </c>
      <c r="AV3">
        <f t="shared" ref="AV3:AV15" si="34">IF(OR(R3="Fri",R3="Sat"),1,0)</f>
        <v>0</v>
      </c>
      <c r="AW3">
        <f t="shared" ref="AW3:AW15" si="35">IF(OR(S3="Fri",S3="Sat"),1,0)</f>
        <v>0</v>
      </c>
      <c r="AX3">
        <f t="shared" ref="AX3:AX15" si="36">IF(OR(T3="Fri",T3="Sat"),1,0)</f>
        <v>0</v>
      </c>
      <c r="AY3">
        <f t="shared" ref="AY3:AY15" si="37">IF(OR(U3="Fri",U3="Sat"),1,0)</f>
        <v>0</v>
      </c>
      <c r="AZ3">
        <f t="shared" ref="AZ3:AZ15" si="38">IF(OR(V3="Fri",V3="Sat"),1,0)</f>
        <v>0</v>
      </c>
    </row>
    <row r="4" spans="1:52" x14ac:dyDescent="0.35">
      <c r="A4" s="2">
        <v>3</v>
      </c>
      <c r="B4" s="4">
        <f>+'Booking form'!E4</f>
        <v>0</v>
      </c>
      <c r="C4" s="4">
        <f>+'Booking form'!F4</f>
        <v>0</v>
      </c>
      <c r="D4" s="5">
        <f t="shared" si="3"/>
        <v>0</v>
      </c>
      <c r="E4" s="5">
        <f t="shared" si="4"/>
        <v>0</v>
      </c>
      <c r="F4" s="5">
        <f t="shared" si="5"/>
        <v>0</v>
      </c>
      <c r="G4" s="5">
        <f t="shared" si="6"/>
        <v>0</v>
      </c>
      <c r="H4">
        <f t="shared" si="7"/>
        <v>0</v>
      </c>
      <c r="I4">
        <f t="shared" si="8"/>
        <v>0</v>
      </c>
      <c r="J4">
        <f t="shared" si="8"/>
        <v>0</v>
      </c>
      <c r="K4">
        <f t="shared" si="8"/>
        <v>0</v>
      </c>
      <c r="L4">
        <f t="shared" si="8"/>
        <v>0</v>
      </c>
      <c r="M4">
        <f t="shared" si="8"/>
        <v>0</v>
      </c>
      <c r="N4">
        <f t="shared" si="8"/>
        <v>0</v>
      </c>
      <c r="O4">
        <f t="shared" si="8"/>
        <v>0</v>
      </c>
      <c r="P4">
        <f t="shared" si="8"/>
        <v>0</v>
      </c>
      <c r="Q4">
        <f t="shared" si="8"/>
        <v>0</v>
      </c>
      <c r="R4">
        <f t="shared" si="8"/>
        <v>0</v>
      </c>
      <c r="S4">
        <f t="shared" si="8"/>
        <v>0</v>
      </c>
      <c r="T4">
        <f t="shared" si="8"/>
        <v>0</v>
      </c>
      <c r="U4">
        <f t="shared" si="8"/>
        <v>0</v>
      </c>
      <c r="V4">
        <f t="shared" si="8"/>
        <v>0</v>
      </c>
      <c r="W4">
        <f t="shared" si="9"/>
        <v>0</v>
      </c>
      <c r="X4">
        <f t="shared" si="10"/>
        <v>0</v>
      </c>
      <c r="Y4">
        <f t="shared" si="11"/>
        <v>0</v>
      </c>
      <c r="Z4">
        <f t="shared" si="12"/>
        <v>0</v>
      </c>
      <c r="AA4">
        <f t="shared" si="13"/>
        <v>0</v>
      </c>
      <c r="AB4">
        <f t="shared" si="14"/>
        <v>0</v>
      </c>
      <c r="AC4">
        <f t="shared" si="15"/>
        <v>0</v>
      </c>
      <c r="AD4">
        <f t="shared" si="16"/>
        <v>0</v>
      </c>
      <c r="AE4">
        <f t="shared" si="17"/>
        <v>0</v>
      </c>
      <c r="AF4">
        <f t="shared" si="18"/>
        <v>0</v>
      </c>
      <c r="AG4">
        <f t="shared" si="19"/>
        <v>0</v>
      </c>
      <c r="AH4">
        <f t="shared" si="20"/>
        <v>0</v>
      </c>
      <c r="AI4">
        <f t="shared" si="21"/>
        <v>0</v>
      </c>
      <c r="AJ4">
        <f t="shared" si="22"/>
        <v>0</v>
      </c>
      <c r="AK4">
        <f t="shared" si="23"/>
        <v>0</v>
      </c>
      <c r="AL4">
        <f t="shared" si="24"/>
        <v>0</v>
      </c>
      <c r="AM4">
        <f t="shared" si="25"/>
        <v>0</v>
      </c>
      <c r="AN4">
        <f t="shared" si="26"/>
        <v>0</v>
      </c>
      <c r="AO4">
        <f t="shared" si="27"/>
        <v>0</v>
      </c>
      <c r="AP4">
        <f t="shared" si="28"/>
        <v>0</v>
      </c>
      <c r="AQ4">
        <f t="shared" si="29"/>
        <v>0</v>
      </c>
      <c r="AR4">
        <f t="shared" si="30"/>
        <v>0</v>
      </c>
      <c r="AS4">
        <f t="shared" si="31"/>
        <v>0</v>
      </c>
      <c r="AT4">
        <f t="shared" si="32"/>
        <v>0</v>
      </c>
      <c r="AU4">
        <f t="shared" si="33"/>
        <v>0</v>
      </c>
      <c r="AV4">
        <f t="shared" si="34"/>
        <v>0</v>
      </c>
      <c r="AW4">
        <f t="shared" si="35"/>
        <v>0</v>
      </c>
      <c r="AX4">
        <f t="shared" si="36"/>
        <v>0</v>
      </c>
      <c r="AY4">
        <f t="shared" si="37"/>
        <v>0</v>
      </c>
      <c r="AZ4">
        <f t="shared" si="38"/>
        <v>0</v>
      </c>
    </row>
    <row r="5" spans="1:52" x14ac:dyDescent="0.35">
      <c r="A5" s="2">
        <v>4</v>
      </c>
      <c r="B5" s="4">
        <f>+'Booking form'!E5</f>
        <v>0</v>
      </c>
      <c r="C5" s="4">
        <f>+'Booking form'!F5</f>
        <v>0</v>
      </c>
      <c r="D5" s="5">
        <f t="shared" si="3"/>
        <v>0</v>
      </c>
      <c r="E5" s="5">
        <f t="shared" si="4"/>
        <v>0</v>
      </c>
      <c r="F5" s="5">
        <f t="shared" si="5"/>
        <v>0</v>
      </c>
      <c r="G5" s="5">
        <f t="shared" si="6"/>
        <v>0</v>
      </c>
      <c r="H5">
        <f t="shared" si="7"/>
        <v>0</v>
      </c>
      <c r="I5">
        <f t="shared" si="8"/>
        <v>0</v>
      </c>
      <c r="J5">
        <f t="shared" si="8"/>
        <v>0</v>
      </c>
      <c r="K5">
        <f t="shared" si="8"/>
        <v>0</v>
      </c>
      <c r="L5">
        <f t="shared" si="8"/>
        <v>0</v>
      </c>
      <c r="M5">
        <f t="shared" si="8"/>
        <v>0</v>
      </c>
      <c r="N5">
        <f t="shared" si="8"/>
        <v>0</v>
      </c>
      <c r="O5">
        <f t="shared" si="8"/>
        <v>0</v>
      </c>
      <c r="P5">
        <f t="shared" si="8"/>
        <v>0</v>
      </c>
      <c r="Q5">
        <f t="shared" si="8"/>
        <v>0</v>
      </c>
      <c r="R5">
        <f t="shared" si="8"/>
        <v>0</v>
      </c>
      <c r="S5">
        <f t="shared" si="8"/>
        <v>0</v>
      </c>
      <c r="T5">
        <f t="shared" si="8"/>
        <v>0</v>
      </c>
      <c r="U5">
        <f t="shared" si="8"/>
        <v>0</v>
      </c>
      <c r="V5">
        <f t="shared" si="8"/>
        <v>0</v>
      </c>
      <c r="W5">
        <f t="shared" si="9"/>
        <v>0</v>
      </c>
      <c r="X5">
        <f t="shared" si="10"/>
        <v>0</v>
      </c>
      <c r="Y5">
        <f t="shared" si="11"/>
        <v>0</v>
      </c>
      <c r="Z5">
        <f t="shared" si="12"/>
        <v>0</v>
      </c>
      <c r="AA5">
        <f t="shared" si="13"/>
        <v>0</v>
      </c>
      <c r="AB5">
        <f t="shared" si="14"/>
        <v>0</v>
      </c>
      <c r="AC5">
        <f t="shared" si="15"/>
        <v>0</v>
      </c>
      <c r="AD5">
        <f t="shared" si="16"/>
        <v>0</v>
      </c>
      <c r="AE5">
        <f t="shared" si="17"/>
        <v>0</v>
      </c>
      <c r="AF5">
        <f t="shared" si="18"/>
        <v>0</v>
      </c>
      <c r="AG5">
        <f t="shared" si="19"/>
        <v>0</v>
      </c>
      <c r="AH5">
        <f t="shared" si="20"/>
        <v>0</v>
      </c>
      <c r="AI5">
        <f t="shared" si="21"/>
        <v>0</v>
      </c>
      <c r="AJ5">
        <f t="shared" si="22"/>
        <v>0</v>
      </c>
      <c r="AK5">
        <f t="shared" si="23"/>
        <v>0</v>
      </c>
      <c r="AL5">
        <f t="shared" si="24"/>
        <v>0</v>
      </c>
      <c r="AM5">
        <f t="shared" si="25"/>
        <v>0</v>
      </c>
      <c r="AN5">
        <f t="shared" si="26"/>
        <v>0</v>
      </c>
      <c r="AO5">
        <f t="shared" si="27"/>
        <v>0</v>
      </c>
      <c r="AP5">
        <f t="shared" si="28"/>
        <v>0</v>
      </c>
      <c r="AQ5">
        <f t="shared" si="29"/>
        <v>0</v>
      </c>
      <c r="AR5">
        <f t="shared" si="30"/>
        <v>0</v>
      </c>
      <c r="AS5">
        <f t="shared" si="31"/>
        <v>0</v>
      </c>
      <c r="AT5">
        <f t="shared" si="32"/>
        <v>0</v>
      </c>
      <c r="AU5">
        <f t="shared" si="33"/>
        <v>0</v>
      </c>
      <c r="AV5">
        <f t="shared" si="34"/>
        <v>0</v>
      </c>
      <c r="AW5">
        <f t="shared" si="35"/>
        <v>0</v>
      </c>
      <c r="AX5">
        <f t="shared" si="36"/>
        <v>0</v>
      </c>
      <c r="AY5">
        <f t="shared" si="37"/>
        <v>0</v>
      </c>
      <c r="AZ5">
        <f t="shared" si="38"/>
        <v>0</v>
      </c>
    </row>
    <row r="6" spans="1:52" x14ac:dyDescent="0.35">
      <c r="A6" s="2">
        <v>5</v>
      </c>
      <c r="B6" s="4">
        <f>+'Booking form'!E6</f>
        <v>0</v>
      </c>
      <c r="C6" s="4">
        <f>+'Booking form'!F6</f>
        <v>0</v>
      </c>
      <c r="D6" s="5">
        <f t="shared" si="3"/>
        <v>0</v>
      </c>
      <c r="E6" s="5">
        <f t="shared" si="4"/>
        <v>0</v>
      </c>
      <c r="F6" s="5">
        <f t="shared" si="5"/>
        <v>0</v>
      </c>
      <c r="G6" s="5">
        <f t="shared" si="6"/>
        <v>0</v>
      </c>
      <c r="H6">
        <f t="shared" si="7"/>
        <v>0</v>
      </c>
      <c r="I6">
        <f t="shared" si="8"/>
        <v>0</v>
      </c>
      <c r="J6">
        <f t="shared" si="8"/>
        <v>0</v>
      </c>
      <c r="K6">
        <f t="shared" si="8"/>
        <v>0</v>
      </c>
      <c r="L6">
        <f t="shared" si="8"/>
        <v>0</v>
      </c>
      <c r="M6">
        <f t="shared" si="8"/>
        <v>0</v>
      </c>
      <c r="N6">
        <f t="shared" si="8"/>
        <v>0</v>
      </c>
      <c r="O6">
        <f t="shared" si="8"/>
        <v>0</v>
      </c>
      <c r="P6">
        <f t="shared" si="8"/>
        <v>0</v>
      </c>
      <c r="Q6">
        <f t="shared" si="8"/>
        <v>0</v>
      </c>
      <c r="R6">
        <f t="shared" si="8"/>
        <v>0</v>
      </c>
      <c r="S6">
        <f t="shared" si="8"/>
        <v>0</v>
      </c>
      <c r="T6">
        <f t="shared" si="8"/>
        <v>0</v>
      </c>
      <c r="U6">
        <f t="shared" si="8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>
        <f t="shared" si="12"/>
        <v>0</v>
      </c>
      <c r="AA6">
        <f t="shared" si="13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>
        <f t="shared" si="18"/>
        <v>0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>
        <f t="shared" si="24"/>
        <v>0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>
        <f t="shared" si="30"/>
        <v>0</v>
      </c>
      <c r="AS6">
        <f t="shared" si="31"/>
        <v>0</v>
      </c>
      <c r="AT6">
        <f t="shared" si="32"/>
        <v>0</v>
      </c>
      <c r="AU6">
        <f t="shared" si="33"/>
        <v>0</v>
      </c>
      <c r="AV6">
        <f t="shared" si="34"/>
        <v>0</v>
      </c>
      <c r="AW6">
        <f t="shared" si="35"/>
        <v>0</v>
      </c>
      <c r="AX6">
        <f t="shared" si="36"/>
        <v>0</v>
      </c>
      <c r="AY6">
        <f t="shared" si="37"/>
        <v>0</v>
      </c>
      <c r="AZ6">
        <f t="shared" si="38"/>
        <v>0</v>
      </c>
    </row>
    <row r="7" spans="1:52" x14ac:dyDescent="0.35">
      <c r="A7" s="2">
        <v>6</v>
      </c>
      <c r="B7" s="4">
        <f>+'Booking form'!E7</f>
        <v>0</v>
      </c>
      <c r="C7" s="4">
        <f>+'Booking form'!F7</f>
        <v>0</v>
      </c>
      <c r="D7" s="5">
        <f t="shared" si="3"/>
        <v>0</v>
      </c>
      <c r="E7" s="5">
        <f t="shared" si="4"/>
        <v>0</v>
      </c>
      <c r="F7" s="5">
        <f t="shared" si="5"/>
        <v>0</v>
      </c>
      <c r="G7" s="5">
        <f t="shared" si="6"/>
        <v>0</v>
      </c>
      <c r="H7">
        <f t="shared" si="7"/>
        <v>0</v>
      </c>
      <c r="I7">
        <f t="shared" si="8"/>
        <v>0</v>
      </c>
      <c r="J7">
        <f t="shared" si="8"/>
        <v>0</v>
      </c>
      <c r="K7">
        <f t="shared" si="8"/>
        <v>0</v>
      </c>
      <c r="L7">
        <f t="shared" si="8"/>
        <v>0</v>
      </c>
      <c r="M7">
        <f t="shared" si="8"/>
        <v>0</v>
      </c>
      <c r="N7">
        <f t="shared" si="8"/>
        <v>0</v>
      </c>
      <c r="O7">
        <f t="shared" si="8"/>
        <v>0</v>
      </c>
      <c r="P7">
        <f t="shared" si="8"/>
        <v>0</v>
      </c>
      <c r="Q7">
        <f t="shared" si="8"/>
        <v>0</v>
      </c>
      <c r="R7">
        <f t="shared" si="8"/>
        <v>0</v>
      </c>
      <c r="S7">
        <f t="shared" si="8"/>
        <v>0</v>
      </c>
      <c r="T7">
        <f t="shared" si="8"/>
        <v>0</v>
      </c>
      <c r="U7">
        <f t="shared" si="8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>
        <f t="shared" si="12"/>
        <v>0</v>
      </c>
      <c r="AA7">
        <f t="shared" si="13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>
        <f t="shared" si="18"/>
        <v>0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>
        <f t="shared" si="24"/>
        <v>0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>
        <f t="shared" si="30"/>
        <v>0</v>
      </c>
      <c r="AS7">
        <f t="shared" si="31"/>
        <v>0</v>
      </c>
      <c r="AT7">
        <f t="shared" si="32"/>
        <v>0</v>
      </c>
      <c r="AU7">
        <f t="shared" si="33"/>
        <v>0</v>
      </c>
      <c r="AV7">
        <f t="shared" si="34"/>
        <v>0</v>
      </c>
      <c r="AW7">
        <f t="shared" si="35"/>
        <v>0</v>
      </c>
      <c r="AX7">
        <f t="shared" si="36"/>
        <v>0</v>
      </c>
      <c r="AY7">
        <f t="shared" si="37"/>
        <v>0</v>
      </c>
      <c r="AZ7">
        <f t="shared" si="38"/>
        <v>0</v>
      </c>
    </row>
    <row r="8" spans="1:52" x14ac:dyDescent="0.35">
      <c r="A8" s="2">
        <v>7</v>
      </c>
      <c r="B8" s="4">
        <f>+'Booking form'!E8</f>
        <v>0</v>
      </c>
      <c r="C8" s="4">
        <f>+'Booking form'!F8</f>
        <v>0</v>
      </c>
      <c r="D8" s="5">
        <f t="shared" si="3"/>
        <v>0</v>
      </c>
      <c r="E8" s="5">
        <f t="shared" si="4"/>
        <v>0</v>
      </c>
      <c r="F8" s="5">
        <f t="shared" si="5"/>
        <v>0</v>
      </c>
      <c r="G8" s="5">
        <f t="shared" si="6"/>
        <v>0</v>
      </c>
      <c r="H8">
        <f t="shared" si="7"/>
        <v>0</v>
      </c>
      <c r="I8">
        <f t="shared" si="8"/>
        <v>0</v>
      </c>
      <c r="J8">
        <f t="shared" si="8"/>
        <v>0</v>
      </c>
      <c r="K8">
        <f t="shared" si="8"/>
        <v>0</v>
      </c>
      <c r="L8">
        <f t="shared" si="8"/>
        <v>0</v>
      </c>
      <c r="M8">
        <f t="shared" si="8"/>
        <v>0</v>
      </c>
      <c r="N8">
        <f t="shared" si="8"/>
        <v>0</v>
      </c>
      <c r="O8">
        <f t="shared" si="8"/>
        <v>0</v>
      </c>
      <c r="P8">
        <f t="shared" si="8"/>
        <v>0</v>
      </c>
      <c r="Q8">
        <f t="shared" si="8"/>
        <v>0</v>
      </c>
      <c r="R8">
        <f t="shared" si="8"/>
        <v>0</v>
      </c>
      <c r="S8">
        <f t="shared" si="8"/>
        <v>0</v>
      </c>
      <c r="T8">
        <f t="shared" si="8"/>
        <v>0</v>
      </c>
      <c r="U8">
        <f t="shared" si="8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>
        <f t="shared" si="12"/>
        <v>0</v>
      </c>
      <c r="AA8">
        <f t="shared" si="13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>
        <f t="shared" si="18"/>
        <v>0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>
        <f t="shared" si="24"/>
        <v>0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>
        <f t="shared" si="30"/>
        <v>0</v>
      </c>
      <c r="AS8">
        <f t="shared" si="31"/>
        <v>0</v>
      </c>
      <c r="AT8">
        <f t="shared" si="32"/>
        <v>0</v>
      </c>
      <c r="AU8">
        <f t="shared" si="33"/>
        <v>0</v>
      </c>
      <c r="AV8">
        <f t="shared" si="34"/>
        <v>0</v>
      </c>
      <c r="AW8">
        <f t="shared" si="35"/>
        <v>0</v>
      </c>
      <c r="AX8">
        <f t="shared" si="36"/>
        <v>0</v>
      </c>
      <c r="AY8">
        <f t="shared" si="37"/>
        <v>0</v>
      </c>
      <c r="AZ8">
        <f t="shared" si="38"/>
        <v>0</v>
      </c>
    </row>
    <row r="9" spans="1:52" x14ac:dyDescent="0.35">
      <c r="A9" s="2">
        <v>8</v>
      </c>
      <c r="B9" s="4">
        <f>+'Booking form'!E9</f>
        <v>0</v>
      </c>
      <c r="C9" s="4">
        <f>+'Booking form'!F9</f>
        <v>0</v>
      </c>
      <c r="D9" s="5">
        <f t="shared" si="3"/>
        <v>0</v>
      </c>
      <c r="E9" s="5">
        <f t="shared" si="4"/>
        <v>0</v>
      </c>
      <c r="F9" s="5">
        <f t="shared" si="5"/>
        <v>0</v>
      </c>
      <c r="G9" s="5">
        <f t="shared" si="6"/>
        <v>0</v>
      </c>
      <c r="H9">
        <f t="shared" si="7"/>
        <v>0</v>
      </c>
      <c r="I9">
        <f t="shared" si="8"/>
        <v>0</v>
      </c>
      <c r="J9">
        <f t="shared" si="8"/>
        <v>0</v>
      </c>
      <c r="K9">
        <f t="shared" si="8"/>
        <v>0</v>
      </c>
      <c r="L9">
        <f t="shared" si="8"/>
        <v>0</v>
      </c>
      <c r="M9">
        <f t="shared" si="8"/>
        <v>0</v>
      </c>
      <c r="N9">
        <f t="shared" si="8"/>
        <v>0</v>
      </c>
      <c r="O9">
        <f t="shared" si="8"/>
        <v>0</v>
      </c>
      <c r="P9">
        <f t="shared" si="8"/>
        <v>0</v>
      </c>
      <c r="Q9">
        <f t="shared" si="8"/>
        <v>0</v>
      </c>
      <c r="R9">
        <f t="shared" si="8"/>
        <v>0</v>
      </c>
      <c r="S9">
        <f t="shared" si="8"/>
        <v>0</v>
      </c>
      <c r="T9">
        <f t="shared" si="8"/>
        <v>0</v>
      </c>
      <c r="U9">
        <f t="shared" si="8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A9">
        <f t="shared" si="13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>
        <f t="shared" si="18"/>
        <v>0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>
        <f t="shared" si="24"/>
        <v>0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>
        <f t="shared" si="30"/>
        <v>0</v>
      </c>
      <c r="AS9">
        <f t="shared" si="31"/>
        <v>0</v>
      </c>
      <c r="AT9">
        <f t="shared" si="32"/>
        <v>0</v>
      </c>
      <c r="AU9">
        <f t="shared" si="33"/>
        <v>0</v>
      </c>
      <c r="AV9">
        <f t="shared" si="34"/>
        <v>0</v>
      </c>
      <c r="AW9">
        <f t="shared" si="35"/>
        <v>0</v>
      </c>
      <c r="AX9">
        <f t="shared" si="36"/>
        <v>0</v>
      </c>
      <c r="AY9">
        <f t="shared" si="37"/>
        <v>0</v>
      </c>
      <c r="AZ9">
        <f t="shared" si="38"/>
        <v>0</v>
      </c>
    </row>
    <row r="10" spans="1:52" x14ac:dyDescent="0.35">
      <c r="A10" s="2">
        <v>9</v>
      </c>
      <c r="B10" s="4">
        <f>+'Booking form'!E10</f>
        <v>0</v>
      </c>
      <c r="C10" s="4">
        <f>+'Booking form'!F10</f>
        <v>0</v>
      </c>
      <c r="D10" s="5">
        <f t="shared" si="3"/>
        <v>0</v>
      </c>
      <c r="E10" s="5">
        <f t="shared" si="4"/>
        <v>0</v>
      </c>
      <c r="F10" s="5">
        <f t="shared" si="5"/>
        <v>0</v>
      </c>
      <c r="G10" s="5">
        <f t="shared" si="6"/>
        <v>0</v>
      </c>
      <c r="H10">
        <f t="shared" si="7"/>
        <v>0</v>
      </c>
      <c r="I10">
        <f t="shared" si="8"/>
        <v>0</v>
      </c>
      <c r="J10">
        <f t="shared" si="8"/>
        <v>0</v>
      </c>
      <c r="K10">
        <f t="shared" si="8"/>
        <v>0</v>
      </c>
      <c r="L10">
        <f t="shared" si="8"/>
        <v>0</v>
      </c>
      <c r="M10">
        <f t="shared" si="8"/>
        <v>0</v>
      </c>
      <c r="N10">
        <f t="shared" si="8"/>
        <v>0</v>
      </c>
      <c r="O10">
        <f t="shared" si="8"/>
        <v>0</v>
      </c>
      <c r="P10">
        <f t="shared" si="8"/>
        <v>0</v>
      </c>
      <c r="Q10">
        <f t="shared" si="8"/>
        <v>0</v>
      </c>
      <c r="R10">
        <f t="shared" si="8"/>
        <v>0</v>
      </c>
      <c r="S10">
        <f t="shared" si="8"/>
        <v>0</v>
      </c>
      <c r="T10">
        <f t="shared" si="8"/>
        <v>0</v>
      </c>
      <c r="U10">
        <f t="shared" si="8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>
        <f t="shared" si="18"/>
        <v>0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>
        <f t="shared" si="24"/>
        <v>0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>
        <f t="shared" si="30"/>
        <v>0</v>
      </c>
      <c r="AS10">
        <f t="shared" si="31"/>
        <v>0</v>
      </c>
      <c r="AT10">
        <f t="shared" si="32"/>
        <v>0</v>
      </c>
      <c r="AU10">
        <f t="shared" si="33"/>
        <v>0</v>
      </c>
      <c r="AV10">
        <f t="shared" si="34"/>
        <v>0</v>
      </c>
      <c r="AW10">
        <f t="shared" si="35"/>
        <v>0</v>
      </c>
      <c r="AX10">
        <f t="shared" si="36"/>
        <v>0</v>
      </c>
      <c r="AY10">
        <f t="shared" si="37"/>
        <v>0</v>
      </c>
      <c r="AZ10">
        <f t="shared" si="38"/>
        <v>0</v>
      </c>
    </row>
    <row r="11" spans="1:52" x14ac:dyDescent="0.35">
      <c r="A11" s="2">
        <v>10</v>
      </c>
      <c r="B11" s="4">
        <f>+'Booking form'!E11</f>
        <v>0</v>
      </c>
      <c r="C11" s="4">
        <f>+'Booking form'!F11</f>
        <v>0</v>
      </c>
      <c r="D11" s="5">
        <f t="shared" si="3"/>
        <v>0</v>
      </c>
      <c r="E11" s="5">
        <f t="shared" si="4"/>
        <v>0</v>
      </c>
      <c r="F11" s="5">
        <f t="shared" si="5"/>
        <v>0</v>
      </c>
      <c r="G11" s="5">
        <f t="shared" si="6"/>
        <v>0</v>
      </c>
      <c r="H11">
        <f t="shared" si="7"/>
        <v>0</v>
      </c>
      <c r="I11">
        <f t="shared" si="8"/>
        <v>0</v>
      </c>
      <c r="J11">
        <f t="shared" si="8"/>
        <v>0</v>
      </c>
      <c r="K11">
        <f t="shared" si="8"/>
        <v>0</v>
      </c>
      <c r="L11">
        <f t="shared" si="8"/>
        <v>0</v>
      </c>
      <c r="M11">
        <f t="shared" si="8"/>
        <v>0</v>
      </c>
      <c r="N11">
        <f t="shared" si="8"/>
        <v>0</v>
      </c>
      <c r="O11">
        <f t="shared" si="8"/>
        <v>0</v>
      </c>
      <c r="P11">
        <f t="shared" si="8"/>
        <v>0</v>
      </c>
      <c r="Q11">
        <f t="shared" si="8"/>
        <v>0</v>
      </c>
      <c r="R11">
        <f t="shared" si="8"/>
        <v>0</v>
      </c>
      <c r="S11">
        <f t="shared" si="8"/>
        <v>0</v>
      </c>
      <c r="T11">
        <f t="shared" si="8"/>
        <v>0</v>
      </c>
      <c r="U11">
        <f t="shared" si="8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>
        <f t="shared" si="12"/>
        <v>0</v>
      </c>
      <c r="AA11">
        <f t="shared" si="13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>
        <f t="shared" si="18"/>
        <v>0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>
        <f t="shared" si="24"/>
        <v>0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>
        <f t="shared" si="30"/>
        <v>0</v>
      </c>
      <c r="AS11">
        <f t="shared" si="31"/>
        <v>0</v>
      </c>
      <c r="AT11">
        <f t="shared" si="32"/>
        <v>0</v>
      </c>
      <c r="AU11">
        <f t="shared" si="33"/>
        <v>0</v>
      </c>
      <c r="AV11">
        <f t="shared" si="34"/>
        <v>0</v>
      </c>
      <c r="AW11">
        <f t="shared" si="35"/>
        <v>0</v>
      </c>
      <c r="AX11">
        <f t="shared" si="36"/>
        <v>0</v>
      </c>
      <c r="AY11">
        <f t="shared" si="37"/>
        <v>0</v>
      </c>
      <c r="AZ11">
        <f t="shared" si="38"/>
        <v>0</v>
      </c>
    </row>
    <row r="12" spans="1:52" x14ac:dyDescent="0.35">
      <c r="A12" s="2">
        <v>11</v>
      </c>
      <c r="B12" s="4">
        <f>+'Booking form'!E12</f>
        <v>0</v>
      </c>
      <c r="C12" s="4">
        <f>+'Booking form'!F12</f>
        <v>0</v>
      </c>
      <c r="D12" s="5">
        <f t="shared" si="3"/>
        <v>0</v>
      </c>
      <c r="E12" s="5">
        <f t="shared" si="4"/>
        <v>0</v>
      </c>
      <c r="F12" s="5">
        <f t="shared" si="5"/>
        <v>0</v>
      </c>
      <c r="G12" s="5">
        <f t="shared" si="6"/>
        <v>0</v>
      </c>
      <c r="H12">
        <f t="shared" si="7"/>
        <v>0</v>
      </c>
      <c r="I12">
        <f t="shared" si="8"/>
        <v>0</v>
      </c>
      <c r="J12">
        <f t="shared" si="8"/>
        <v>0</v>
      </c>
      <c r="K12">
        <f t="shared" si="8"/>
        <v>0</v>
      </c>
      <c r="L12">
        <f t="shared" si="8"/>
        <v>0</v>
      </c>
      <c r="M12">
        <f t="shared" si="8"/>
        <v>0</v>
      </c>
      <c r="N12">
        <f t="shared" si="8"/>
        <v>0</v>
      </c>
      <c r="O12">
        <f t="shared" si="8"/>
        <v>0</v>
      </c>
      <c r="P12">
        <f t="shared" si="8"/>
        <v>0</v>
      </c>
      <c r="Q12">
        <f t="shared" si="8"/>
        <v>0</v>
      </c>
      <c r="R12">
        <f t="shared" si="8"/>
        <v>0</v>
      </c>
      <c r="S12">
        <f t="shared" si="8"/>
        <v>0</v>
      </c>
      <c r="T12">
        <f t="shared" si="8"/>
        <v>0</v>
      </c>
      <c r="U12">
        <f t="shared" si="8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>
        <f t="shared" si="12"/>
        <v>0</v>
      </c>
      <c r="AA12">
        <f t="shared" si="13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>
        <f t="shared" si="18"/>
        <v>0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>
        <f t="shared" si="24"/>
        <v>0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>
        <f t="shared" si="30"/>
        <v>0</v>
      </c>
      <c r="AS12">
        <f t="shared" si="31"/>
        <v>0</v>
      </c>
      <c r="AT12">
        <f t="shared" si="32"/>
        <v>0</v>
      </c>
      <c r="AU12">
        <f t="shared" si="33"/>
        <v>0</v>
      </c>
      <c r="AV12">
        <f t="shared" si="34"/>
        <v>0</v>
      </c>
      <c r="AW12">
        <f t="shared" si="35"/>
        <v>0</v>
      </c>
      <c r="AX12">
        <f t="shared" si="36"/>
        <v>0</v>
      </c>
      <c r="AY12">
        <f t="shared" si="37"/>
        <v>0</v>
      </c>
      <c r="AZ12">
        <f t="shared" si="38"/>
        <v>0</v>
      </c>
    </row>
    <row r="13" spans="1:52" x14ac:dyDescent="0.35">
      <c r="A13" s="2">
        <v>12</v>
      </c>
      <c r="B13" s="4">
        <f>+'Booking form'!E13</f>
        <v>0</v>
      </c>
      <c r="C13" s="4">
        <f>+'Booking form'!F13</f>
        <v>0</v>
      </c>
      <c r="D13" s="5">
        <f t="shared" si="3"/>
        <v>0</v>
      </c>
      <c r="E13" s="5">
        <f t="shared" si="4"/>
        <v>0</v>
      </c>
      <c r="F13" s="5">
        <f t="shared" si="5"/>
        <v>0</v>
      </c>
      <c r="G13" s="5">
        <f t="shared" si="6"/>
        <v>0</v>
      </c>
      <c r="H13">
        <f t="shared" si="7"/>
        <v>0</v>
      </c>
      <c r="I13">
        <f t="shared" si="8"/>
        <v>0</v>
      </c>
      <c r="J13">
        <f t="shared" si="8"/>
        <v>0</v>
      </c>
      <c r="K13">
        <f t="shared" si="8"/>
        <v>0</v>
      </c>
      <c r="L13">
        <f t="shared" si="8"/>
        <v>0</v>
      </c>
      <c r="M13">
        <f t="shared" si="8"/>
        <v>0</v>
      </c>
      <c r="N13">
        <f t="shared" si="8"/>
        <v>0</v>
      </c>
      <c r="O13">
        <f t="shared" si="8"/>
        <v>0</v>
      </c>
      <c r="P13">
        <f t="shared" si="8"/>
        <v>0</v>
      </c>
      <c r="Q13">
        <f t="shared" si="8"/>
        <v>0</v>
      </c>
      <c r="R13">
        <f t="shared" si="8"/>
        <v>0</v>
      </c>
      <c r="S13">
        <f t="shared" si="8"/>
        <v>0</v>
      </c>
      <c r="T13">
        <f t="shared" si="8"/>
        <v>0</v>
      </c>
      <c r="U13">
        <f t="shared" si="8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>
        <f t="shared" si="12"/>
        <v>0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>
        <f t="shared" si="18"/>
        <v>0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>
        <f t="shared" si="24"/>
        <v>0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>
        <f t="shared" si="30"/>
        <v>0</v>
      </c>
      <c r="AS13">
        <f t="shared" si="31"/>
        <v>0</v>
      </c>
      <c r="AT13">
        <f t="shared" si="32"/>
        <v>0</v>
      </c>
      <c r="AU13">
        <f t="shared" si="33"/>
        <v>0</v>
      </c>
      <c r="AV13">
        <f t="shared" si="34"/>
        <v>0</v>
      </c>
      <c r="AW13">
        <f t="shared" si="35"/>
        <v>0</v>
      </c>
      <c r="AX13">
        <f t="shared" si="36"/>
        <v>0</v>
      </c>
      <c r="AY13">
        <f t="shared" si="37"/>
        <v>0</v>
      </c>
      <c r="AZ13">
        <f t="shared" si="38"/>
        <v>0</v>
      </c>
    </row>
    <row r="14" spans="1:52" x14ac:dyDescent="0.35">
      <c r="A14" s="2">
        <v>13</v>
      </c>
      <c r="B14" s="4">
        <f>+'Booking form'!E14</f>
        <v>0</v>
      </c>
      <c r="C14" s="4">
        <f>+'Booking form'!F14</f>
        <v>0</v>
      </c>
      <c r="D14" s="5">
        <f t="shared" si="3"/>
        <v>0</v>
      </c>
      <c r="E14" s="5">
        <f t="shared" si="4"/>
        <v>0</v>
      </c>
      <c r="F14" s="5">
        <f t="shared" si="5"/>
        <v>0</v>
      </c>
      <c r="G14" s="5">
        <f t="shared" si="6"/>
        <v>0</v>
      </c>
      <c r="H14">
        <f t="shared" si="7"/>
        <v>0</v>
      </c>
      <c r="I14">
        <f t="shared" si="8"/>
        <v>0</v>
      </c>
      <c r="J14">
        <f t="shared" si="8"/>
        <v>0</v>
      </c>
      <c r="K14">
        <f t="shared" si="8"/>
        <v>0</v>
      </c>
      <c r="L14">
        <f t="shared" si="8"/>
        <v>0</v>
      </c>
      <c r="M14">
        <f t="shared" si="8"/>
        <v>0</v>
      </c>
      <c r="N14">
        <f t="shared" si="8"/>
        <v>0</v>
      </c>
      <c r="O14">
        <f t="shared" si="8"/>
        <v>0</v>
      </c>
      <c r="P14">
        <f t="shared" si="8"/>
        <v>0</v>
      </c>
      <c r="Q14">
        <f t="shared" si="8"/>
        <v>0</v>
      </c>
      <c r="R14">
        <f t="shared" si="8"/>
        <v>0</v>
      </c>
      <c r="S14">
        <f t="shared" si="8"/>
        <v>0</v>
      </c>
      <c r="T14">
        <f t="shared" si="8"/>
        <v>0</v>
      </c>
      <c r="U14">
        <f t="shared" si="8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>
        <f t="shared" si="12"/>
        <v>0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>
        <f t="shared" si="24"/>
        <v>0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>
        <f t="shared" si="30"/>
        <v>0</v>
      </c>
      <c r="AS14">
        <f t="shared" si="31"/>
        <v>0</v>
      </c>
      <c r="AT14">
        <f t="shared" si="32"/>
        <v>0</v>
      </c>
      <c r="AU14">
        <f t="shared" si="33"/>
        <v>0</v>
      </c>
      <c r="AV14">
        <f t="shared" si="34"/>
        <v>0</v>
      </c>
      <c r="AW14">
        <f t="shared" si="35"/>
        <v>0</v>
      </c>
      <c r="AX14">
        <f t="shared" si="36"/>
        <v>0</v>
      </c>
      <c r="AY14">
        <f t="shared" si="37"/>
        <v>0</v>
      </c>
      <c r="AZ14">
        <f t="shared" si="38"/>
        <v>0</v>
      </c>
    </row>
    <row r="15" spans="1:52" x14ac:dyDescent="0.35">
      <c r="A15" s="2">
        <v>14</v>
      </c>
      <c r="B15" s="4">
        <f>+'Booking form'!E15</f>
        <v>0</v>
      </c>
      <c r="C15" s="4">
        <f>+'Booking form'!F15</f>
        <v>0</v>
      </c>
      <c r="D15" s="5">
        <f t="shared" si="3"/>
        <v>0</v>
      </c>
      <c r="E15" s="5">
        <f t="shared" si="4"/>
        <v>0</v>
      </c>
      <c r="F15" s="5">
        <f t="shared" si="5"/>
        <v>0</v>
      </c>
      <c r="G15" s="5">
        <f t="shared" si="6"/>
        <v>0</v>
      </c>
      <c r="H15">
        <f t="shared" si="7"/>
        <v>0</v>
      </c>
      <c r="I15">
        <f t="shared" si="8"/>
        <v>0</v>
      </c>
      <c r="J15">
        <f t="shared" si="8"/>
        <v>0</v>
      </c>
      <c r="K15">
        <f t="shared" si="8"/>
        <v>0</v>
      </c>
      <c r="L15">
        <f t="shared" si="8"/>
        <v>0</v>
      </c>
      <c r="M15">
        <f t="shared" si="8"/>
        <v>0</v>
      </c>
      <c r="N15">
        <f t="shared" si="8"/>
        <v>0</v>
      </c>
      <c r="O15">
        <f t="shared" si="8"/>
        <v>0</v>
      </c>
      <c r="P15">
        <f t="shared" si="8"/>
        <v>0</v>
      </c>
      <c r="Q15">
        <f t="shared" si="8"/>
        <v>0</v>
      </c>
      <c r="R15">
        <f t="shared" si="8"/>
        <v>0</v>
      </c>
      <c r="S15">
        <f t="shared" si="8"/>
        <v>0</v>
      </c>
      <c r="T15">
        <f t="shared" si="8"/>
        <v>0</v>
      </c>
      <c r="U15">
        <f t="shared" si="8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>
        <f t="shared" si="12"/>
        <v>0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>
        <f t="shared" si="18"/>
        <v>0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>
        <f t="shared" si="24"/>
        <v>0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>
        <f t="shared" si="30"/>
        <v>0</v>
      </c>
      <c r="AS15">
        <f t="shared" si="31"/>
        <v>0</v>
      </c>
      <c r="AT15">
        <f t="shared" si="32"/>
        <v>0</v>
      </c>
      <c r="AU15">
        <f t="shared" si="33"/>
        <v>0</v>
      </c>
      <c r="AV15">
        <f t="shared" si="34"/>
        <v>0</v>
      </c>
      <c r="AW15">
        <f t="shared" si="35"/>
        <v>0</v>
      </c>
      <c r="AX15">
        <f t="shared" si="36"/>
        <v>0</v>
      </c>
      <c r="AY15">
        <f t="shared" si="37"/>
        <v>0</v>
      </c>
      <c r="AZ15">
        <f t="shared" si="38"/>
        <v>0</v>
      </c>
    </row>
    <row r="16" spans="1:52" x14ac:dyDescent="0.35">
      <c r="A16" s="2">
        <v>15</v>
      </c>
      <c r="B16" s="4">
        <f>+'Booking form'!E16</f>
        <v>0</v>
      </c>
      <c r="C16" s="4">
        <f>+'Booking form'!F16</f>
        <v>0</v>
      </c>
      <c r="D16">
        <f t="shared" ref="D16:D29" si="39">+C16-B16</f>
        <v>0</v>
      </c>
      <c r="E16">
        <f t="shared" ref="E16:E29" si="40">+F16+G16</f>
        <v>0</v>
      </c>
      <c r="F16">
        <f t="shared" ref="F16" si="41">SUM(W16:AK16)</f>
        <v>0</v>
      </c>
      <c r="G16">
        <f t="shared" ref="G16" si="42">SUM(AL16:AZ16)</f>
        <v>0</v>
      </c>
      <c r="H16">
        <f t="shared" ref="H16" si="43">IF(D16&gt;0,TEXT(B16,"ddd"),0)</f>
        <v>0</v>
      </c>
      <c r="I16">
        <f t="shared" si="8"/>
        <v>0</v>
      </c>
      <c r="J16">
        <f t="shared" si="8"/>
        <v>0</v>
      </c>
      <c r="K16">
        <f t="shared" si="8"/>
        <v>0</v>
      </c>
      <c r="L16">
        <f t="shared" si="8"/>
        <v>0</v>
      </c>
      <c r="M16">
        <f t="shared" si="8"/>
        <v>0</v>
      </c>
      <c r="N16">
        <f t="shared" si="8"/>
        <v>0</v>
      </c>
      <c r="O16">
        <f t="shared" si="8"/>
        <v>0</v>
      </c>
      <c r="P16">
        <f t="shared" si="8"/>
        <v>0</v>
      </c>
      <c r="Q16">
        <f t="shared" si="8"/>
        <v>0</v>
      </c>
      <c r="R16">
        <f t="shared" si="8"/>
        <v>0</v>
      </c>
      <c r="S16">
        <f t="shared" si="8"/>
        <v>0</v>
      </c>
      <c r="T16">
        <f t="shared" si="8"/>
        <v>0</v>
      </c>
      <c r="U16">
        <f t="shared" si="8"/>
        <v>0</v>
      </c>
      <c r="V16">
        <f t="shared" si="8"/>
        <v>0</v>
      </c>
      <c r="W16">
        <f t="shared" ref="W16" si="44">IF(OR(H16="Sun",H16="Mon",H16="Tue",H16="Wed",H16="Thu"),1,0)</f>
        <v>0</v>
      </c>
      <c r="X16">
        <f t="shared" ref="X16" si="45">IF(OR(I16="Sun",I16="Mon",I16="Tue",I16="Wed",I16="Thu"),1,0)</f>
        <v>0</v>
      </c>
      <c r="Y16">
        <f t="shared" ref="Y16" si="46">IF(OR(J16="Sun",J16="Mon",J16="Tue",J16="Wed",J16="Thu"),1,0)</f>
        <v>0</v>
      </c>
      <c r="Z16">
        <f t="shared" ref="Z16" si="47">IF(OR(K16="Sun",K16="Mon",K16="Tue",K16="Wed",K16="Thu"),1,0)</f>
        <v>0</v>
      </c>
      <c r="AA16">
        <f t="shared" ref="AA16" si="48">IF(OR(L16="Sun",L16="Mon",L16="Tue",L16="Wed",L16="Thu"),1,0)</f>
        <v>0</v>
      </c>
      <c r="AB16">
        <f t="shared" ref="AB16" si="49">IF(OR(M16="Sun",M16="Mon",M16="Tue",M16="Wed",M16="Thu"),1,0)</f>
        <v>0</v>
      </c>
      <c r="AC16">
        <f t="shared" ref="AC16" si="50">IF(OR(N16="Sun",N16="Mon",N16="Tue",N16="Wed",N16="Thu"),1,0)</f>
        <v>0</v>
      </c>
      <c r="AD16">
        <f t="shared" ref="AD16" si="51">IF(OR(O16="Sun",O16="Mon",O16="Tue",O16="Wed",O16="Thu"),1,0)</f>
        <v>0</v>
      </c>
      <c r="AE16">
        <f t="shared" ref="AE16" si="52">IF(OR(P16="Sun",P16="Mon",P16="Tue",P16="Wed",P16="Thu"),1,0)</f>
        <v>0</v>
      </c>
      <c r="AF16">
        <f t="shared" ref="AF16" si="53">IF(OR(Q16="Sun",Q16="Mon",Q16="Tue",Q16="Wed",Q16="Thu"),1,0)</f>
        <v>0</v>
      </c>
      <c r="AG16">
        <f t="shared" ref="AG16" si="54">IF(OR(R16="Sun",R16="Mon",R16="Tue",R16="Wed",R16="Thu"),1,0)</f>
        <v>0</v>
      </c>
      <c r="AH16">
        <f t="shared" ref="AH16" si="55">IF(OR(S16="Sun",S16="Mon",S16="Tue",S16="Wed",S16="Thu"),1,0)</f>
        <v>0</v>
      </c>
      <c r="AI16">
        <f t="shared" ref="AI16" si="56">IF(OR(T16="Sun",T16="Mon",T16="Tue",T16="Wed",T16="Thu"),1,0)</f>
        <v>0</v>
      </c>
      <c r="AJ16">
        <f t="shared" ref="AJ16" si="57">IF(OR(U16="Sun",U16="Mon",U16="Tue",U16="Wed",U16="Thu"),1,0)</f>
        <v>0</v>
      </c>
      <c r="AK16">
        <f t="shared" ref="AK16" si="58">IF(OR(V16="Sun",V16="Mon",V16="Tue",V16="Wed",V16="Thu"),1,0)</f>
        <v>0</v>
      </c>
      <c r="AL16">
        <f t="shared" ref="AL16" si="59">IF(OR(H16="Fri",H16="Sat"),1,0)</f>
        <v>0</v>
      </c>
      <c r="AM16">
        <f t="shared" ref="AM16" si="60">IF(OR(I16="Fri",I16="Sat"),1,0)</f>
        <v>0</v>
      </c>
      <c r="AN16">
        <f t="shared" ref="AN16" si="61">IF(OR(J16="Fri",J16="Sat"),1,0)</f>
        <v>0</v>
      </c>
      <c r="AO16">
        <f t="shared" ref="AO16" si="62">IF(OR(K16="Fri",K16="Sat"),1,0)</f>
        <v>0</v>
      </c>
      <c r="AP16">
        <f t="shared" ref="AP16" si="63">IF(OR(L16="Fri",L16="Sat"),1,0)</f>
        <v>0</v>
      </c>
      <c r="AQ16">
        <f t="shared" ref="AQ16" si="64">IF(OR(M16="Fri",M16="Sat"),1,0)</f>
        <v>0</v>
      </c>
      <c r="AR16">
        <f t="shared" ref="AR16" si="65">IF(OR(N16="Fri",N16="Sat"),1,0)</f>
        <v>0</v>
      </c>
      <c r="AS16">
        <f t="shared" ref="AS16" si="66">IF(OR(O16="Fri",O16="Sat"),1,0)</f>
        <v>0</v>
      </c>
      <c r="AT16">
        <f t="shared" ref="AT16" si="67">IF(OR(P16="Fri",P16="Sat"),1,0)</f>
        <v>0</v>
      </c>
      <c r="AU16">
        <f t="shared" ref="AU16" si="68">IF(OR(Q16="Fri",Q16="Sat"),1,0)</f>
        <v>0</v>
      </c>
      <c r="AV16">
        <f t="shared" ref="AV16" si="69">IF(OR(R16="Fri",R16="Sat"),1,0)</f>
        <v>0</v>
      </c>
      <c r="AW16">
        <f t="shared" ref="AW16" si="70">IF(OR(S16="Fri",S16="Sat"),1,0)</f>
        <v>0</v>
      </c>
      <c r="AX16">
        <f t="shared" ref="AX16" si="71">IF(OR(T16="Fri",T16="Sat"),1,0)</f>
        <v>0</v>
      </c>
      <c r="AY16">
        <f t="shared" ref="AY16" si="72">IF(OR(U16="Fri",U16="Sat"),1,0)</f>
        <v>0</v>
      </c>
      <c r="AZ16">
        <f t="shared" ref="AZ16" si="73">IF(OR(V16="Fri",V16="Sat"),1,0)</f>
        <v>0</v>
      </c>
    </row>
    <row r="17" spans="1:52" x14ac:dyDescent="0.35">
      <c r="A17" s="2">
        <v>16</v>
      </c>
      <c r="B17" s="4">
        <f>+'Booking form'!E17</f>
        <v>0</v>
      </c>
      <c r="C17" s="4">
        <f>+'Booking form'!F17</f>
        <v>0</v>
      </c>
      <c r="D17">
        <f t="shared" si="39"/>
        <v>0</v>
      </c>
      <c r="E17">
        <f t="shared" si="40"/>
        <v>0</v>
      </c>
      <c r="F17">
        <f t="shared" ref="F17:F29" si="74">SUM(W17:AK17)</f>
        <v>0</v>
      </c>
      <c r="G17">
        <f t="shared" ref="G17:G29" si="75">SUM(AL17:AZ17)</f>
        <v>0</v>
      </c>
      <c r="H17">
        <f t="shared" ref="H17:H29" si="76">IF(D17&gt;0,TEXT(B17,"ddd"),0)</f>
        <v>0</v>
      </c>
      <c r="I17">
        <f t="shared" si="8"/>
        <v>0</v>
      </c>
      <c r="J17">
        <f t="shared" si="8"/>
        <v>0</v>
      </c>
      <c r="K17">
        <f t="shared" si="8"/>
        <v>0</v>
      </c>
      <c r="L17">
        <f t="shared" si="8"/>
        <v>0</v>
      </c>
      <c r="M17">
        <f t="shared" si="8"/>
        <v>0</v>
      </c>
      <c r="N17">
        <f t="shared" si="8"/>
        <v>0</v>
      </c>
      <c r="O17">
        <f t="shared" si="8"/>
        <v>0</v>
      </c>
      <c r="P17">
        <f t="shared" si="8"/>
        <v>0</v>
      </c>
      <c r="Q17">
        <f t="shared" si="8"/>
        <v>0</v>
      </c>
      <c r="R17">
        <f t="shared" si="8"/>
        <v>0</v>
      </c>
      <c r="S17">
        <f t="shared" si="8"/>
        <v>0</v>
      </c>
      <c r="T17">
        <f t="shared" si="8"/>
        <v>0</v>
      </c>
      <c r="U17">
        <f t="shared" si="8"/>
        <v>0</v>
      </c>
      <c r="V17">
        <f t="shared" si="8"/>
        <v>0</v>
      </c>
      <c r="W17">
        <f t="shared" ref="W17:W29" si="77">IF(OR(H17="Sun",H17="Mon",H17="Tue",H17="Wed",H17="Thu"),1,0)</f>
        <v>0</v>
      </c>
      <c r="X17">
        <f t="shared" ref="X17:X29" si="78">IF(OR(I17="Sun",I17="Mon",I17="Tue",I17="Wed",I17="Thu"),1,0)</f>
        <v>0</v>
      </c>
      <c r="Y17">
        <f t="shared" ref="Y17:Y29" si="79">IF(OR(J17="Sun",J17="Mon",J17="Tue",J17="Wed",J17="Thu"),1,0)</f>
        <v>0</v>
      </c>
      <c r="Z17">
        <f t="shared" ref="Z17:Z29" si="80">IF(OR(K17="Sun",K17="Mon",K17="Tue",K17="Wed",K17="Thu"),1,0)</f>
        <v>0</v>
      </c>
      <c r="AA17">
        <f t="shared" ref="AA17:AA29" si="81">IF(OR(L17="Sun",L17="Mon",L17="Tue",L17="Wed",L17="Thu"),1,0)</f>
        <v>0</v>
      </c>
      <c r="AB17">
        <f t="shared" ref="AB17:AB29" si="82">IF(OR(M17="Sun",M17="Mon",M17="Tue",M17="Wed",M17="Thu"),1,0)</f>
        <v>0</v>
      </c>
      <c r="AC17">
        <f t="shared" ref="AC17:AC29" si="83">IF(OR(N17="Sun",N17="Mon",N17="Tue",N17="Wed",N17="Thu"),1,0)</f>
        <v>0</v>
      </c>
      <c r="AD17">
        <f t="shared" ref="AD17:AD29" si="84">IF(OR(O17="Sun",O17="Mon",O17="Tue",O17="Wed",O17="Thu"),1,0)</f>
        <v>0</v>
      </c>
      <c r="AE17">
        <f t="shared" ref="AE17:AE29" si="85">IF(OR(P17="Sun",P17="Mon",P17="Tue",P17="Wed",P17="Thu"),1,0)</f>
        <v>0</v>
      </c>
      <c r="AF17">
        <f t="shared" ref="AF17:AF29" si="86">IF(OR(Q17="Sun",Q17="Mon",Q17="Tue",Q17="Wed",Q17="Thu"),1,0)</f>
        <v>0</v>
      </c>
      <c r="AG17">
        <f t="shared" ref="AG17:AG29" si="87">IF(OR(R17="Sun",R17="Mon",R17="Tue",R17="Wed",R17="Thu"),1,0)</f>
        <v>0</v>
      </c>
      <c r="AH17">
        <f t="shared" ref="AH17:AH29" si="88">IF(OR(S17="Sun",S17="Mon",S17="Tue",S17="Wed",S17="Thu"),1,0)</f>
        <v>0</v>
      </c>
      <c r="AI17">
        <f t="shared" ref="AI17:AI29" si="89">IF(OR(T17="Sun",T17="Mon",T17="Tue",T17="Wed",T17="Thu"),1,0)</f>
        <v>0</v>
      </c>
      <c r="AJ17">
        <f t="shared" ref="AJ17:AJ29" si="90">IF(OR(U17="Sun",U17="Mon",U17="Tue",U17="Wed",U17="Thu"),1,0)</f>
        <v>0</v>
      </c>
      <c r="AK17">
        <f t="shared" ref="AK17:AK29" si="91">IF(OR(V17="Sun",V17="Mon",V17="Tue",V17="Wed",V17="Thu"),1,0)</f>
        <v>0</v>
      </c>
      <c r="AL17">
        <f t="shared" ref="AL17:AL29" si="92">IF(OR(H17="Fri",H17="Sat"),1,0)</f>
        <v>0</v>
      </c>
      <c r="AM17">
        <f t="shared" ref="AM17:AM29" si="93">IF(OR(I17="Fri",I17="Sat"),1,0)</f>
        <v>0</v>
      </c>
      <c r="AN17">
        <f t="shared" ref="AN17:AN29" si="94">IF(OR(J17="Fri",J17="Sat"),1,0)</f>
        <v>0</v>
      </c>
      <c r="AO17">
        <f t="shared" ref="AO17:AO29" si="95">IF(OR(K17="Fri",K17="Sat"),1,0)</f>
        <v>0</v>
      </c>
      <c r="AP17">
        <f t="shared" ref="AP17:AP29" si="96">IF(OR(L17="Fri",L17="Sat"),1,0)</f>
        <v>0</v>
      </c>
      <c r="AQ17">
        <f t="shared" ref="AQ17:AQ29" si="97">IF(OR(M17="Fri",M17="Sat"),1,0)</f>
        <v>0</v>
      </c>
      <c r="AR17">
        <f t="shared" ref="AR17:AR29" si="98">IF(OR(N17="Fri",N17="Sat"),1,0)</f>
        <v>0</v>
      </c>
      <c r="AS17">
        <f t="shared" ref="AS17:AS29" si="99">IF(OR(O17="Fri",O17="Sat"),1,0)</f>
        <v>0</v>
      </c>
      <c r="AT17">
        <f t="shared" ref="AT17:AT29" si="100">IF(OR(P17="Fri",P17="Sat"),1,0)</f>
        <v>0</v>
      </c>
      <c r="AU17">
        <f t="shared" ref="AU17:AU29" si="101">IF(OR(Q17="Fri",Q17="Sat"),1,0)</f>
        <v>0</v>
      </c>
      <c r="AV17">
        <f t="shared" ref="AV17:AV29" si="102">IF(OR(R17="Fri",R17="Sat"),1,0)</f>
        <v>0</v>
      </c>
      <c r="AW17">
        <f t="shared" ref="AW17:AW29" si="103">IF(OR(S17="Fri",S17="Sat"),1,0)</f>
        <v>0</v>
      </c>
      <c r="AX17">
        <f t="shared" ref="AX17:AX29" si="104">IF(OR(T17="Fri",T17="Sat"),1,0)</f>
        <v>0</v>
      </c>
      <c r="AY17">
        <f t="shared" ref="AY17:AY29" si="105">IF(OR(U17="Fri",U17="Sat"),1,0)</f>
        <v>0</v>
      </c>
      <c r="AZ17">
        <f t="shared" ref="AZ17:AZ29" si="106">IF(OR(V17="Fri",V17="Sat"),1,0)</f>
        <v>0</v>
      </c>
    </row>
    <row r="18" spans="1:52" x14ac:dyDescent="0.35">
      <c r="A18" s="2">
        <v>17</v>
      </c>
      <c r="B18" s="4">
        <f>+'Booking form'!E18</f>
        <v>0</v>
      </c>
      <c r="C18" s="4">
        <f>+'Booking form'!F18</f>
        <v>0</v>
      </c>
      <c r="D18">
        <f t="shared" si="39"/>
        <v>0</v>
      </c>
      <c r="E18">
        <f t="shared" si="40"/>
        <v>0</v>
      </c>
      <c r="F18">
        <f t="shared" si="74"/>
        <v>0</v>
      </c>
      <c r="G18">
        <f t="shared" si="75"/>
        <v>0</v>
      </c>
      <c r="H18">
        <f t="shared" si="76"/>
        <v>0</v>
      </c>
      <c r="I18">
        <f t="shared" si="8"/>
        <v>0</v>
      </c>
      <c r="J18">
        <f t="shared" si="8"/>
        <v>0</v>
      </c>
      <c r="K18">
        <f t="shared" si="8"/>
        <v>0</v>
      </c>
      <c r="L18">
        <f t="shared" si="8"/>
        <v>0</v>
      </c>
      <c r="M18">
        <f t="shared" si="8"/>
        <v>0</v>
      </c>
      <c r="N18">
        <f t="shared" si="8"/>
        <v>0</v>
      </c>
      <c r="O18">
        <f t="shared" si="8"/>
        <v>0</v>
      </c>
      <c r="P18">
        <f t="shared" si="8"/>
        <v>0</v>
      </c>
      <c r="Q18">
        <f t="shared" si="8"/>
        <v>0</v>
      </c>
      <c r="R18">
        <f t="shared" si="8"/>
        <v>0</v>
      </c>
      <c r="S18">
        <f t="shared" si="8"/>
        <v>0</v>
      </c>
      <c r="T18">
        <f t="shared" si="8"/>
        <v>0</v>
      </c>
      <c r="U18">
        <f t="shared" si="8"/>
        <v>0</v>
      </c>
      <c r="V18">
        <f t="shared" si="8"/>
        <v>0</v>
      </c>
      <c r="W18">
        <f t="shared" si="77"/>
        <v>0</v>
      </c>
      <c r="X18">
        <f t="shared" si="78"/>
        <v>0</v>
      </c>
      <c r="Y18">
        <f t="shared" si="79"/>
        <v>0</v>
      </c>
      <c r="Z18">
        <f t="shared" si="80"/>
        <v>0</v>
      </c>
      <c r="AA18">
        <f t="shared" si="81"/>
        <v>0</v>
      </c>
      <c r="AB18">
        <f t="shared" si="82"/>
        <v>0</v>
      </c>
      <c r="AC18">
        <f t="shared" si="83"/>
        <v>0</v>
      </c>
      <c r="AD18">
        <f t="shared" si="84"/>
        <v>0</v>
      </c>
      <c r="AE18">
        <f t="shared" si="85"/>
        <v>0</v>
      </c>
      <c r="AF18">
        <f t="shared" si="86"/>
        <v>0</v>
      </c>
      <c r="AG18">
        <f t="shared" si="87"/>
        <v>0</v>
      </c>
      <c r="AH18">
        <f t="shared" si="88"/>
        <v>0</v>
      </c>
      <c r="AI18">
        <f t="shared" si="89"/>
        <v>0</v>
      </c>
      <c r="AJ18">
        <f t="shared" si="90"/>
        <v>0</v>
      </c>
      <c r="AK18">
        <f t="shared" si="91"/>
        <v>0</v>
      </c>
      <c r="AL18">
        <f t="shared" si="92"/>
        <v>0</v>
      </c>
      <c r="AM18">
        <f t="shared" si="93"/>
        <v>0</v>
      </c>
      <c r="AN18">
        <f t="shared" si="94"/>
        <v>0</v>
      </c>
      <c r="AO18">
        <f t="shared" si="95"/>
        <v>0</v>
      </c>
      <c r="AP18">
        <f t="shared" si="96"/>
        <v>0</v>
      </c>
      <c r="AQ18">
        <f t="shared" si="97"/>
        <v>0</v>
      </c>
      <c r="AR18">
        <f t="shared" si="98"/>
        <v>0</v>
      </c>
      <c r="AS18">
        <f t="shared" si="99"/>
        <v>0</v>
      </c>
      <c r="AT18">
        <f t="shared" si="100"/>
        <v>0</v>
      </c>
      <c r="AU18">
        <f t="shared" si="101"/>
        <v>0</v>
      </c>
      <c r="AV18">
        <f t="shared" si="102"/>
        <v>0</v>
      </c>
      <c r="AW18">
        <f t="shared" si="103"/>
        <v>0</v>
      </c>
      <c r="AX18">
        <f t="shared" si="104"/>
        <v>0</v>
      </c>
      <c r="AY18">
        <f t="shared" si="105"/>
        <v>0</v>
      </c>
      <c r="AZ18">
        <f t="shared" si="106"/>
        <v>0</v>
      </c>
    </row>
    <row r="19" spans="1:52" x14ac:dyDescent="0.35">
      <c r="A19" s="2">
        <v>18</v>
      </c>
      <c r="B19" s="4">
        <f>+'Booking form'!E19</f>
        <v>0</v>
      </c>
      <c r="C19" s="4">
        <f>+'Booking form'!F19</f>
        <v>0</v>
      </c>
      <c r="D19">
        <f t="shared" si="39"/>
        <v>0</v>
      </c>
      <c r="E19">
        <f t="shared" si="40"/>
        <v>0</v>
      </c>
      <c r="F19">
        <f t="shared" si="74"/>
        <v>0</v>
      </c>
      <c r="G19">
        <f t="shared" si="75"/>
        <v>0</v>
      </c>
      <c r="H19">
        <f t="shared" si="76"/>
        <v>0</v>
      </c>
      <c r="I19">
        <f t="shared" ref="I19:V29" si="107">IF(I$1&lt;$D19,TEXT($B19+I$1,"ddd"),0)</f>
        <v>0</v>
      </c>
      <c r="J19">
        <f t="shared" si="107"/>
        <v>0</v>
      </c>
      <c r="K19">
        <f t="shared" si="107"/>
        <v>0</v>
      </c>
      <c r="L19">
        <f t="shared" si="107"/>
        <v>0</v>
      </c>
      <c r="M19">
        <f t="shared" si="107"/>
        <v>0</v>
      </c>
      <c r="N19">
        <f t="shared" si="107"/>
        <v>0</v>
      </c>
      <c r="O19">
        <f t="shared" si="107"/>
        <v>0</v>
      </c>
      <c r="P19">
        <f t="shared" si="107"/>
        <v>0</v>
      </c>
      <c r="Q19">
        <f t="shared" si="107"/>
        <v>0</v>
      </c>
      <c r="R19">
        <f t="shared" si="107"/>
        <v>0</v>
      </c>
      <c r="S19">
        <f t="shared" si="107"/>
        <v>0</v>
      </c>
      <c r="T19">
        <f t="shared" si="107"/>
        <v>0</v>
      </c>
      <c r="U19">
        <f t="shared" si="107"/>
        <v>0</v>
      </c>
      <c r="V19">
        <f t="shared" si="107"/>
        <v>0</v>
      </c>
      <c r="W19">
        <f t="shared" si="77"/>
        <v>0</v>
      </c>
      <c r="X19">
        <f t="shared" si="78"/>
        <v>0</v>
      </c>
      <c r="Y19">
        <f t="shared" si="79"/>
        <v>0</v>
      </c>
      <c r="Z19">
        <f t="shared" si="80"/>
        <v>0</v>
      </c>
      <c r="AA19">
        <f t="shared" si="81"/>
        <v>0</v>
      </c>
      <c r="AB19">
        <f t="shared" si="82"/>
        <v>0</v>
      </c>
      <c r="AC19">
        <f t="shared" si="83"/>
        <v>0</v>
      </c>
      <c r="AD19">
        <f t="shared" si="84"/>
        <v>0</v>
      </c>
      <c r="AE19">
        <f t="shared" si="85"/>
        <v>0</v>
      </c>
      <c r="AF19">
        <f t="shared" si="86"/>
        <v>0</v>
      </c>
      <c r="AG19">
        <f t="shared" si="87"/>
        <v>0</v>
      </c>
      <c r="AH19">
        <f t="shared" si="88"/>
        <v>0</v>
      </c>
      <c r="AI19">
        <f t="shared" si="89"/>
        <v>0</v>
      </c>
      <c r="AJ19">
        <f t="shared" si="90"/>
        <v>0</v>
      </c>
      <c r="AK19">
        <f t="shared" si="91"/>
        <v>0</v>
      </c>
      <c r="AL19">
        <f t="shared" si="92"/>
        <v>0</v>
      </c>
      <c r="AM19">
        <f t="shared" si="93"/>
        <v>0</v>
      </c>
      <c r="AN19">
        <f t="shared" si="94"/>
        <v>0</v>
      </c>
      <c r="AO19">
        <f t="shared" si="95"/>
        <v>0</v>
      </c>
      <c r="AP19">
        <f t="shared" si="96"/>
        <v>0</v>
      </c>
      <c r="AQ19">
        <f t="shared" si="97"/>
        <v>0</v>
      </c>
      <c r="AR19">
        <f t="shared" si="98"/>
        <v>0</v>
      </c>
      <c r="AS19">
        <f t="shared" si="99"/>
        <v>0</v>
      </c>
      <c r="AT19">
        <f t="shared" si="100"/>
        <v>0</v>
      </c>
      <c r="AU19">
        <f t="shared" si="101"/>
        <v>0</v>
      </c>
      <c r="AV19">
        <f t="shared" si="102"/>
        <v>0</v>
      </c>
      <c r="AW19">
        <f t="shared" si="103"/>
        <v>0</v>
      </c>
      <c r="AX19">
        <f t="shared" si="104"/>
        <v>0</v>
      </c>
      <c r="AY19">
        <f t="shared" si="105"/>
        <v>0</v>
      </c>
      <c r="AZ19">
        <f t="shared" si="106"/>
        <v>0</v>
      </c>
    </row>
    <row r="20" spans="1:52" x14ac:dyDescent="0.35">
      <c r="A20" s="2">
        <v>19</v>
      </c>
      <c r="B20" s="4">
        <f>+'Booking form'!E20</f>
        <v>0</v>
      </c>
      <c r="C20" s="4">
        <f>+'Booking form'!F20</f>
        <v>0</v>
      </c>
      <c r="D20">
        <f t="shared" si="39"/>
        <v>0</v>
      </c>
      <c r="E20">
        <f t="shared" si="40"/>
        <v>0</v>
      </c>
      <c r="F20">
        <f t="shared" si="74"/>
        <v>0</v>
      </c>
      <c r="G20">
        <f t="shared" si="75"/>
        <v>0</v>
      </c>
      <c r="H20">
        <f t="shared" si="76"/>
        <v>0</v>
      </c>
      <c r="I20">
        <f t="shared" si="107"/>
        <v>0</v>
      </c>
      <c r="J20">
        <f t="shared" si="107"/>
        <v>0</v>
      </c>
      <c r="K20">
        <f t="shared" si="107"/>
        <v>0</v>
      </c>
      <c r="L20">
        <f t="shared" si="107"/>
        <v>0</v>
      </c>
      <c r="M20">
        <f t="shared" si="107"/>
        <v>0</v>
      </c>
      <c r="N20">
        <f t="shared" si="107"/>
        <v>0</v>
      </c>
      <c r="O20">
        <f t="shared" si="107"/>
        <v>0</v>
      </c>
      <c r="P20">
        <f t="shared" si="107"/>
        <v>0</v>
      </c>
      <c r="Q20">
        <f t="shared" si="107"/>
        <v>0</v>
      </c>
      <c r="R20">
        <f t="shared" si="107"/>
        <v>0</v>
      </c>
      <c r="S20">
        <f t="shared" si="107"/>
        <v>0</v>
      </c>
      <c r="T20">
        <f t="shared" si="107"/>
        <v>0</v>
      </c>
      <c r="U20">
        <f t="shared" si="107"/>
        <v>0</v>
      </c>
      <c r="V20">
        <f t="shared" si="107"/>
        <v>0</v>
      </c>
      <c r="W20">
        <f t="shared" si="77"/>
        <v>0</v>
      </c>
      <c r="X20">
        <f t="shared" si="78"/>
        <v>0</v>
      </c>
      <c r="Y20">
        <f t="shared" si="79"/>
        <v>0</v>
      </c>
      <c r="Z20">
        <f t="shared" si="80"/>
        <v>0</v>
      </c>
      <c r="AA20">
        <f t="shared" si="81"/>
        <v>0</v>
      </c>
      <c r="AB20">
        <f t="shared" si="82"/>
        <v>0</v>
      </c>
      <c r="AC20">
        <f t="shared" si="83"/>
        <v>0</v>
      </c>
      <c r="AD20">
        <f t="shared" si="84"/>
        <v>0</v>
      </c>
      <c r="AE20">
        <f t="shared" si="85"/>
        <v>0</v>
      </c>
      <c r="AF20">
        <f t="shared" si="86"/>
        <v>0</v>
      </c>
      <c r="AG20">
        <f t="shared" si="87"/>
        <v>0</v>
      </c>
      <c r="AH20">
        <f t="shared" si="88"/>
        <v>0</v>
      </c>
      <c r="AI20">
        <f t="shared" si="89"/>
        <v>0</v>
      </c>
      <c r="AJ20">
        <f t="shared" si="90"/>
        <v>0</v>
      </c>
      <c r="AK20">
        <f t="shared" si="91"/>
        <v>0</v>
      </c>
      <c r="AL20">
        <f t="shared" si="92"/>
        <v>0</v>
      </c>
      <c r="AM20">
        <f t="shared" si="93"/>
        <v>0</v>
      </c>
      <c r="AN20">
        <f t="shared" si="94"/>
        <v>0</v>
      </c>
      <c r="AO20">
        <f t="shared" si="95"/>
        <v>0</v>
      </c>
      <c r="AP20">
        <f t="shared" si="96"/>
        <v>0</v>
      </c>
      <c r="AQ20">
        <f t="shared" si="97"/>
        <v>0</v>
      </c>
      <c r="AR20">
        <f t="shared" si="98"/>
        <v>0</v>
      </c>
      <c r="AS20">
        <f t="shared" si="99"/>
        <v>0</v>
      </c>
      <c r="AT20">
        <f t="shared" si="100"/>
        <v>0</v>
      </c>
      <c r="AU20">
        <f t="shared" si="101"/>
        <v>0</v>
      </c>
      <c r="AV20">
        <f t="shared" si="102"/>
        <v>0</v>
      </c>
      <c r="AW20">
        <f t="shared" si="103"/>
        <v>0</v>
      </c>
      <c r="AX20">
        <f t="shared" si="104"/>
        <v>0</v>
      </c>
      <c r="AY20">
        <f t="shared" si="105"/>
        <v>0</v>
      </c>
      <c r="AZ20">
        <f t="shared" si="106"/>
        <v>0</v>
      </c>
    </row>
    <row r="21" spans="1:52" x14ac:dyDescent="0.35">
      <c r="A21" s="2">
        <v>20</v>
      </c>
      <c r="B21" s="4">
        <f>+'Booking form'!E21</f>
        <v>0</v>
      </c>
      <c r="C21" s="4">
        <f>+'Booking form'!F21</f>
        <v>0</v>
      </c>
      <c r="D21">
        <f t="shared" si="39"/>
        <v>0</v>
      </c>
      <c r="E21">
        <f t="shared" si="40"/>
        <v>0</v>
      </c>
      <c r="F21">
        <f t="shared" si="74"/>
        <v>0</v>
      </c>
      <c r="G21">
        <f t="shared" si="75"/>
        <v>0</v>
      </c>
      <c r="H21">
        <f t="shared" si="76"/>
        <v>0</v>
      </c>
      <c r="I21">
        <f t="shared" si="107"/>
        <v>0</v>
      </c>
      <c r="J21">
        <f t="shared" si="107"/>
        <v>0</v>
      </c>
      <c r="K21">
        <f t="shared" si="107"/>
        <v>0</v>
      </c>
      <c r="L21">
        <f t="shared" si="107"/>
        <v>0</v>
      </c>
      <c r="M21">
        <f t="shared" si="107"/>
        <v>0</v>
      </c>
      <c r="N21">
        <f t="shared" si="107"/>
        <v>0</v>
      </c>
      <c r="O21">
        <f t="shared" si="107"/>
        <v>0</v>
      </c>
      <c r="P21">
        <f t="shared" si="107"/>
        <v>0</v>
      </c>
      <c r="Q21">
        <f t="shared" si="107"/>
        <v>0</v>
      </c>
      <c r="R21">
        <f t="shared" si="107"/>
        <v>0</v>
      </c>
      <c r="S21">
        <f t="shared" si="107"/>
        <v>0</v>
      </c>
      <c r="T21">
        <f t="shared" si="107"/>
        <v>0</v>
      </c>
      <c r="U21">
        <f t="shared" si="107"/>
        <v>0</v>
      </c>
      <c r="V21">
        <f t="shared" si="107"/>
        <v>0</v>
      </c>
      <c r="W21">
        <f t="shared" si="77"/>
        <v>0</v>
      </c>
      <c r="X21">
        <f t="shared" si="78"/>
        <v>0</v>
      </c>
      <c r="Y21">
        <f t="shared" si="79"/>
        <v>0</v>
      </c>
      <c r="Z21">
        <f t="shared" si="80"/>
        <v>0</v>
      </c>
      <c r="AA21">
        <f t="shared" si="81"/>
        <v>0</v>
      </c>
      <c r="AB21">
        <f t="shared" si="82"/>
        <v>0</v>
      </c>
      <c r="AC21">
        <f t="shared" si="83"/>
        <v>0</v>
      </c>
      <c r="AD21">
        <f t="shared" si="84"/>
        <v>0</v>
      </c>
      <c r="AE21">
        <f t="shared" si="85"/>
        <v>0</v>
      </c>
      <c r="AF21">
        <f t="shared" si="86"/>
        <v>0</v>
      </c>
      <c r="AG21">
        <f t="shared" si="87"/>
        <v>0</v>
      </c>
      <c r="AH21">
        <f t="shared" si="88"/>
        <v>0</v>
      </c>
      <c r="AI21">
        <f t="shared" si="89"/>
        <v>0</v>
      </c>
      <c r="AJ21">
        <f t="shared" si="90"/>
        <v>0</v>
      </c>
      <c r="AK21">
        <f t="shared" si="91"/>
        <v>0</v>
      </c>
      <c r="AL21">
        <f t="shared" si="92"/>
        <v>0</v>
      </c>
      <c r="AM21">
        <f t="shared" si="93"/>
        <v>0</v>
      </c>
      <c r="AN21">
        <f t="shared" si="94"/>
        <v>0</v>
      </c>
      <c r="AO21">
        <f t="shared" si="95"/>
        <v>0</v>
      </c>
      <c r="AP21">
        <f t="shared" si="96"/>
        <v>0</v>
      </c>
      <c r="AQ21">
        <f t="shared" si="97"/>
        <v>0</v>
      </c>
      <c r="AR21">
        <f t="shared" si="98"/>
        <v>0</v>
      </c>
      <c r="AS21">
        <f t="shared" si="99"/>
        <v>0</v>
      </c>
      <c r="AT21">
        <f t="shared" si="100"/>
        <v>0</v>
      </c>
      <c r="AU21">
        <f t="shared" si="101"/>
        <v>0</v>
      </c>
      <c r="AV21">
        <f t="shared" si="102"/>
        <v>0</v>
      </c>
      <c r="AW21">
        <f t="shared" si="103"/>
        <v>0</v>
      </c>
      <c r="AX21">
        <f t="shared" si="104"/>
        <v>0</v>
      </c>
      <c r="AY21">
        <f t="shared" si="105"/>
        <v>0</v>
      </c>
      <c r="AZ21">
        <f t="shared" si="106"/>
        <v>0</v>
      </c>
    </row>
    <row r="22" spans="1:52" x14ac:dyDescent="0.35">
      <c r="A22" s="2">
        <v>21</v>
      </c>
      <c r="B22" s="4">
        <f>+'Booking form'!E22</f>
        <v>0</v>
      </c>
      <c r="C22" s="4">
        <f>+'Booking form'!F22</f>
        <v>0</v>
      </c>
      <c r="D22">
        <f t="shared" si="39"/>
        <v>0</v>
      </c>
      <c r="E22">
        <f t="shared" si="40"/>
        <v>0</v>
      </c>
      <c r="F22">
        <f t="shared" si="74"/>
        <v>0</v>
      </c>
      <c r="G22">
        <f t="shared" si="75"/>
        <v>0</v>
      </c>
      <c r="H22">
        <f t="shared" si="76"/>
        <v>0</v>
      </c>
      <c r="I22">
        <f t="shared" si="107"/>
        <v>0</v>
      </c>
      <c r="J22">
        <f t="shared" si="107"/>
        <v>0</v>
      </c>
      <c r="K22">
        <f t="shared" si="107"/>
        <v>0</v>
      </c>
      <c r="L22">
        <f t="shared" si="107"/>
        <v>0</v>
      </c>
      <c r="M22">
        <f t="shared" si="107"/>
        <v>0</v>
      </c>
      <c r="N22">
        <f t="shared" si="107"/>
        <v>0</v>
      </c>
      <c r="O22">
        <f t="shared" si="107"/>
        <v>0</v>
      </c>
      <c r="P22">
        <f t="shared" si="107"/>
        <v>0</v>
      </c>
      <c r="Q22">
        <f t="shared" si="107"/>
        <v>0</v>
      </c>
      <c r="R22">
        <f t="shared" si="107"/>
        <v>0</v>
      </c>
      <c r="S22">
        <f t="shared" si="107"/>
        <v>0</v>
      </c>
      <c r="T22">
        <f t="shared" si="107"/>
        <v>0</v>
      </c>
      <c r="U22">
        <f t="shared" si="107"/>
        <v>0</v>
      </c>
      <c r="V22">
        <f t="shared" si="107"/>
        <v>0</v>
      </c>
      <c r="W22">
        <f t="shared" si="77"/>
        <v>0</v>
      </c>
      <c r="X22">
        <f t="shared" si="78"/>
        <v>0</v>
      </c>
      <c r="Y22">
        <f t="shared" si="79"/>
        <v>0</v>
      </c>
      <c r="Z22">
        <f t="shared" si="80"/>
        <v>0</v>
      </c>
      <c r="AA22">
        <f t="shared" si="81"/>
        <v>0</v>
      </c>
      <c r="AB22">
        <f t="shared" si="82"/>
        <v>0</v>
      </c>
      <c r="AC22">
        <f t="shared" si="83"/>
        <v>0</v>
      </c>
      <c r="AD22">
        <f t="shared" si="84"/>
        <v>0</v>
      </c>
      <c r="AE22">
        <f t="shared" si="85"/>
        <v>0</v>
      </c>
      <c r="AF22">
        <f t="shared" si="86"/>
        <v>0</v>
      </c>
      <c r="AG22">
        <f t="shared" si="87"/>
        <v>0</v>
      </c>
      <c r="AH22">
        <f t="shared" si="88"/>
        <v>0</v>
      </c>
      <c r="AI22">
        <f t="shared" si="89"/>
        <v>0</v>
      </c>
      <c r="AJ22">
        <f t="shared" si="90"/>
        <v>0</v>
      </c>
      <c r="AK22">
        <f t="shared" si="91"/>
        <v>0</v>
      </c>
      <c r="AL22">
        <f t="shared" si="92"/>
        <v>0</v>
      </c>
      <c r="AM22">
        <f t="shared" si="93"/>
        <v>0</v>
      </c>
      <c r="AN22">
        <f t="shared" si="94"/>
        <v>0</v>
      </c>
      <c r="AO22">
        <f t="shared" si="95"/>
        <v>0</v>
      </c>
      <c r="AP22">
        <f t="shared" si="96"/>
        <v>0</v>
      </c>
      <c r="AQ22">
        <f t="shared" si="97"/>
        <v>0</v>
      </c>
      <c r="AR22">
        <f t="shared" si="98"/>
        <v>0</v>
      </c>
      <c r="AS22">
        <f t="shared" si="99"/>
        <v>0</v>
      </c>
      <c r="AT22">
        <f t="shared" si="100"/>
        <v>0</v>
      </c>
      <c r="AU22">
        <f t="shared" si="101"/>
        <v>0</v>
      </c>
      <c r="AV22">
        <f t="shared" si="102"/>
        <v>0</v>
      </c>
      <c r="AW22">
        <f t="shared" si="103"/>
        <v>0</v>
      </c>
      <c r="AX22">
        <f t="shared" si="104"/>
        <v>0</v>
      </c>
      <c r="AY22">
        <f t="shared" si="105"/>
        <v>0</v>
      </c>
      <c r="AZ22">
        <f t="shared" si="106"/>
        <v>0</v>
      </c>
    </row>
    <row r="23" spans="1:52" x14ac:dyDescent="0.35">
      <c r="A23" s="2">
        <v>22</v>
      </c>
      <c r="B23" s="4">
        <f>+'Booking form'!E23</f>
        <v>0</v>
      </c>
      <c r="C23" s="4">
        <f>+'Booking form'!F23</f>
        <v>0</v>
      </c>
      <c r="D23">
        <f t="shared" si="39"/>
        <v>0</v>
      </c>
      <c r="E23">
        <f t="shared" si="40"/>
        <v>0</v>
      </c>
      <c r="F23">
        <f t="shared" si="74"/>
        <v>0</v>
      </c>
      <c r="G23">
        <f t="shared" si="75"/>
        <v>0</v>
      </c>
      <c r="H23">
        <f t="shared" si="76"/>
        <v>0</v>
      </c>
      <c r="I23">
        <f t="shared" si="107"/>
        <v>0</v>
      </c>
      <c r="J23">
        <f t="shared" si="107"/>
        <v>0</v>
      </c>
      <c r="K23">
        <f t="shared" si="107"/>
        <v>0</v>
      </c>
      <c r="L23">
        <f t="shared" si="107"/>
        <v>0</v>
      </c>
      <c r="M23">
        <f t="shared" si="107"/>
        <v>0</v>
      </c>
      <c r="N23">
        <f t="shared" si="107"/>
        <v>0</v>
      </c>
      <c r="O23">
        <f t="shared" si="107"/>
        <v>0</v>
      </c>
      <c r="P23">
        <f t="shared" si="107"/>
        <v>0</v>
      </c>
      <c r="Q23">
        <f t="shared" si="107"/>
        <v>0</v>
      </c>
      <c r="R23">
        <f t="shared" si="107"/>
        <v>0</v>
      </c>
      <c r="S23">
        <f t="shared" si="107"/>
        <v>0</v>
      </c>
      <c r="T23">
        <f t="shared" si="107"/>
        <v>0</v>
      </c>
      <c r="U23">
        <f t="shared" si="107"/>
        <v>0</v>
      </c>
      <c r="V23">
        <f t="shared" si="107"/>
        <v>0</v>
      </c>
      <c r="W23">
        <f t="shared" si="77"/>
        <v>0</v>
      </c>
      <c r="X23">
        <f t="shared" si="78"/>
        <v>0</v>
      </c>
      <c r="Y23">
        <f t="shared" si="79"/>
        <v>0</v>
      </c>
      <c r="Z23">
        <f t="shared" si="80"/>
        <v>0</v>
      </c>
      <c r="AA23">
        <f t="shared" si="81"/>
        <v>0</v>
      </c>
      <c r="AB23">
        <f t="shared" si="82"/>
        <v>0</v>
      </c>
      <c r="AC23">
        <f t="shared" si="83"/>
        <v>0</v>
      </c>
      <c r="AD23">
        <f t="shared" si="84"/>
        <v>0</v>
      </c>
      <c r="AE23">
        <f t="shared" si="85"/>
        <v>0</v>
      </c>
      <c r="AF23">
        <f t="shared" si="86"/>
        <v>0</v>
      </c>
      <c r="AG23">
        <f t="shared" si="87"/>
        <v>0</v>
      </c>
      <c r="AH23">
        <f t="shared" si="88"/>
        <v>0</v>
      </c>
      <c r="AI23">
        <f t="shared" si="89"/>
        <v>0</v>
      </c>
      <c r="AJ23">
        <f t="shared" si="90"/>
        <v>0</v>
      </c>
      <c r="AK23">
        <f t="shared" si="91"/>
        <v>0</v>
      </c>
      <c r="AL23">
        <f t="shared" si="92"/>
        <v>0</v>
      </c>
      <c r="AM23">
        <f t="shared" si="93"/>
        <v>0</v>
      </c>
      <c r="AN23">
        <f t="shared" si="94"/>
        <v>0</v>
      </c>
      <c r="AO23">
        <f t="shared" si="95"/>
        <v>0</v>
      </c>
      <c r="AP23">
        <f t="shared" si="96"/>
        <v>0</v>
      </c>
      <c r="AQ23">
        <f t="shared" si="97"/>
        <v>0</v>
      </c>
      <c r="AR23">
        <f t="shared" si="98"/>
        <v>0</v>
      </c>
      <c r="AS23">
        <f t="shared" si="99"/>
        <v>0</v>
      </c>
      <c r="AT23">
        <f t="shared" si="100"/>
        <v>0</v>
      </c>
      <c r="AU23">
        <f t="shared" si="101"/>
        <v>0</v>
      </c>
      <c r="AV23">
        <f t="shared" si="102"/>
        <v>0</v>
      </c>
      <c r="AW23">
        <f t="shared" si="103"/>
        <v>0</v>
      </c>
      <c r="AX23">
        <f t="shared" si="104"/>
        <v>0</v>
      </c>
      <c r="AY23">
        <f t="shared" si="105"/>
        <v>0</v>
      </c>
      <c r="AZ23">
        <f t="shared" si="106"/>
        <v>0</v>
      </c>
    </row>
    <row r="24" spans="1:52" x14ac:dyDescent="0.35">
      <c r="A24" s="2">
        <v>23</v>
      </c>
      <c r="B24" s="4">
        <f>+'Booking form'!E24</f>
        <v>0</v>
      </c>
      <c r="C24" s="4">
        <f>+'Booking form'!F24</f>
        <v>0</v>
      </c>
      <c r="D24">
        <f t="shared" si="39"/>
        <v>0</v>
      </c>
      <c r="E24">
        <f t="shared" si="40"/>
        <v>0</v>
      </c>
      <c r="F24">
        <f t="shared" si="74"/>
        <v>0</v>
      </c>
      <c r="G24">
        <f t="shared" si="75"/>
        <v>0</v>
      </c>
      <c r="H24">
        <f t="shared" si="76"/>
        <v>0</v>
      </c>
      <c r="I24">
        <f t="shared" si="107"/>
        <v>0</v>
      </c>
      <c r="J24">
        <f t="shared" si="107"/>
        <v>0</v>
      </c>
      <c r="K24">
        <f t="shared" si="107"/>
        <v>0</v>
      </c>
      <c r="L24">
        <f t="shared" si="107"/>
        <v>0</v>
      </c>
      <c r="M24">
        <f t="shared" si="107"/>
        <v>0</v>
      </c>
      <c r="N24">
        <f t="shared" si="107"/>
        <v>0</v>
      </c>
      <c r="O24">
        <f t="shared" si="107"/>
        <v>0</v>
      </c>
      <c r="P24">
        <f t="shared" si="107"/>
        <v>0</v>
      </c>
      <c r="Q24">
        <f t="shared" si="107"/>
        <v>0</v>
      </c>
      <c r="R24">
        <f t="shared" si="107"/>
        <v>0</v>
      </c>
      <c r="S24">
        <f t="shared" si="107"/>
        <v>0</v>
      </c>
      <c r="T24">
        <f t="shared" si="107"/>
        <v>0</v>
      </c>
      <c r="U24">
        <f t="shared" si="107"/>
        <v>0</v>
      </c>
      <c r="V24">
        <f t="shared" si="107"/>
        <v>0</v>
      </c>
      <c r="W24">
        <f t="shared" si="77"/>
        <v>0</v>
      </c>
      <c r="X24">
        <f t="shared" si="78"/>
        <v>0</v>
      </c>
      <c r="Y24">
        <f t="shared" si="79"/>
        <v>0</v>
      </c>
      <c r="Z24">
        <f t="shared" si="80"/>
        <v>0</v>
      </c>
      <c r="AA24">
        <f t="shared" si="81"/>
        <v>0</v>
      </c>
      <c r="AB24">
        <f t="shared" si="82"/>
        <v>0</v>
      </c>
      <c r="AC24">
        <f t="shared" si="83"/>
        <v>0</v>
      </c>
      <c r="AD24">
        <f t="shared" si="84"/>
        <v>0</v>
      </c>
      <c r="AE24">
        <f t="shared" si="85"/>
        <v>0</v>
      </c>
      <c r="AF24">
        <f t="shared" si="86"/>
        <v>0</v>
      </c>
      <c r="AG24">
        <f t="shared" si="87"/>
        <v>0</v>
      </c>
      <c r="AH24">
        <f t="shared" si="88"/>
        <v>0</v>
      </c>
      <c r="AI24">
        <f t="shared" si="89"/>
        <v>0</v>
      </c>
      <c r="AJ24">
        <f t="shared" si="90"/>
        <v>0</v>
      </c>
      <c r="AK24">
        <f t="shared" si="91"/>
        <v>0</v>
      </c>
      <c r="AL24">
        <f t="shared" si="92"/>
        <v>0</v>
      </c>
      <c r="AM24">
        <f t="shared" si="93"/>
        <v>0</v>
      </c>
      <c r="AN24">
        <f t="shared" si="94"/>
        <v>0</v>
      </c>
      <c r="AO24">
        <f t="shared" si="95"/>
        <v>0</v>
      </c>
      <c r="AP24">
        <f t="shared" si="96"/>
        <v>0</v>
      </c>
      <c r="AQ24">
        <f t="shared" si="97"/>
        <v>0</v>
      </c>
      <c r="AR24">
        <f t="shared" si="98"/>
        <v>0</v>
      </c>
      <c r="AS24">
        <f t="shared" si="99"/>
        <v>0</v>
      </c>
      <c r="AT24">
        <f t="shared" si="100"/>
        <v>0</v>
      </c>
      <c r="AU24">
        <f t="shared" si="101"/>
        <v>0</v>
      </c>
      <c r="AV24">
        <f t="shared" si="102"/>
        <v>0</v>
      </c>
      <c r="AW24">
        <f t="shared" si="103"/>
        <v>0</v>
      </c>
      <c r="AX24">
        <f t="shared" si="104"/>
        <v>0</v>
      </c>
      <c r="AY24">
        <f t="shared" si="105"/>
        <v>0</v>
      </c>
      <c r="AZ24">
        <f t="shared" si="106"/>
        <v>0</v>
      </c>
    </row>
    <row r="25" spans="1:52" x14ac:dyDescent="0.35">
      <c r="A25" s="2">
        <v>24</v>
      </c>
      <c r="B25" s="4">
        <f>+'Booking form'!E25</f>
        <v>0</v>
      </c>
      <c r="C25" s="4">
        <f>+'Booking form'!F25</f>
        <v>0</v>
      </c>
      <c r="D25">
        <f t="shared" si="39"/>
        <v>0</v>
      </c>
      <c r="E25">
        <f t="shared" si="40"/>
        <v>0</v>
      </c>
      <c r="F25">
        <f t="shared" si="74"/>
        <v>0</v>
      </c>
      <c r="G25">
        <f t="shared" si="75"/>
        <v>0</v>
      </c>
      <c r="H25">
        <f t="shared" si="76"/>
        <v>0</v>
      </c>
      <c r="I25">
        <f t="shared" si="107"/>
        <v>0</v>
      </c>
      <c r="J25">
        <f t="shared" si="107"/>
        <v>0</v>
      </c>
      <c r="K25">
        <f t="shared" si="107"/>
        <v>0</v>
      </c>
      <c r="L25">
        <f t="shared" si="107"/>
        <v>0</v>
      </c>
      <c r="M25">
        <f t="shared" si="107"/>
        <v>0</v>
      </c>
      <c r="N25">
        <f t="shared" si="107"/>
        <v>0</v>
      </c>
      <c r="O25">
        <f t="shared" si="107"/>
        <v>0</v>
      </c>
      <c r="P25">
        <f t="shared" si="107"/>
        <v>0</v>
      </c>
      <c r="Q25">
        <f t="shared" si="107"/>
        <v>0</v>
      </c>
      <c r="R25">
        <f t="shared" si="107"/>
        <v>0</v>
      </c>
      <c r="S25">
        <f t="shared" si="107"/>
        <v>0</v>
      </c>
      <c r="T25">
        <f t="shared" si="107"/>
        <v>0</v>
      </c>
      <c r="U25">
        <f t="shared" si="107"/>
        <v>0</v>
      </c>
      <c r="V25">
        <f t="shared" si="107"/>
        <v>0</v>
      </c>
      <c r="W25">
        <f t="shared" si="77"/>
        <v>0</v>
      </c>
      <c r="X25">
        <f t="shared" si="78"/>
        <v>0</v>
      </c>
      <c r="Y25">
        <f t="shared" si="79"/>
        <v>0</v>
      </c>
      <c r="Z25">
        <f t="shared" si="80"/>
        <v>0</v>
      </c>
      <c r="AA25">
        <f t="shared" si="81"/>
        <v>0</v>
      </c>
      <c r="AB25">
        <f t="shared" si="82"/>
        <v>0</v>
      </c>
      <c r="AC25">
        <f t="shared" si="83"/>
        <v>0</v>
      </c>
      <c r="AD25">
        <f t="shared" si="84"/>
        <v>0</v>
      </c>
      <c r="AE25">
        <f t="shared" si="85"/>
        <v>0</v>
      </c>
      <c r="AF25">
        <f t="shared" si="86"/>
        <v>0</v>
      </c>
      <c r="AG25">
        <f t="shared" si="87"/>
        <v>0</v>
      </c>
      <c r="AH25">
        <f t="shared" si="88"/>
        <v>0</v>
      </c>
      <c r="AI25">
        <f t="shared" si="89"/>
        <v>0</v>
      </c>
      <c r="AJ25">
        <f t="shared" si="90"/>
        <v>0</v>
      </c>
      <c r="AK25">
        <f t="shared" si="91"/>
        <v>0</v>
      </c>
      <c r="AL25">
        <f t="shared" si="92"/>
        <v>0</v>
      </c>
      <c r="AM25">
        <f t="shared" si="93"/>
        <v>0</v>
      </c>
      <c r="AN25">
        <f t="shared" si="94"/>
        <v>0</v>
      </c>
      <c r="AO25">
        <f t="shared" si="95"/>
        <v>0</v>
      </c>
      <c r="AP25">
        <f t="shared" si="96"/>
        <v>0</v>
      </c>
      <c r="AQ25">
        <f t="shared" si="97"/>
        <v>0</v>
      </c>
      <c r="AR25">
        <f t="shared" si="98"/>
        <v>0</v>
      </c>
      <c r="AS25">
        <f t="shared" si="99"/>
        <v>0</v>
      </c>
      <c r="AT25">
        <f t="shared" si="100"/>
        <v>0</v>
      </c>
      <c r="AU25">
        <f t="shared" si="101"/>
        <v>0</v>
      </c>
      <c r="AV25">
        <f t="shared" si="102"/>
        <v>0</v>
      </c>
      <c r="AW25">
        <f t="shared" si="103"/>
        <v>0</v>
      </c>
      <c r="AX25">
        <f t="shared" si="104"/>
        <v>0</v>
      </c>
      <c r="AY25">
        <f t="shared" si="105"/>
        <v>0</v>
      </c>
      <c r="AZ25">
        <f t="shared" si="106"/>
        <v>0</v>
      </c>
    </row>
    <row r="26" spans="1:52" x14ac:dyDescent="0.35">
      <c r="A26" s="2">
        <v>25</v>
      </c>
      <c r="B26" s="4">
        <f>+'Booking form'!E26</f>
        <v>0</v>
      </c>
      <c r="C26" s="4">
        <f>+'Booking form'!F26</f>
        <v>0</v>
      </c>
      <c r="D26">
        <f t="shared" si="39"/>
        <v>0</v>
      </c>
      <c r="E26">
        <f t="shared" si="40"/>
        <v>0</v>
      </c>
      <c r="F26">
        <f t="shared" si="74"/>
        <v>0</v>
      </c>
      <c r="G26">
        <f t="shared" si="75"/>
        <v>0</v>
      </c>
      <c r="H26">
        <f t="shared" si="76"/>
        <v>0</v>
      </c>
      <c r="I26">
        <f t="shared" si="107"/>
        <v>0</v>
      </c>
      <c r="J26">
        <f t="shared" si="107"/>
        <v>0</v>
      </c>
      <c r="K26">
        <f t="shared" si="107"/>
        <v>0</v>
      </c>
      <c r="L26">
        <f t="shared" si="107"/>
        <v>0</v>
      </c>
      <c r="M26">
        <f t="shared" si="107"/>
        <v>0</v>
      </c>
      <c r="N26">
        <f t="shared" si="107"/>
        <v>0</v>
      </c>
      <c r="O26">
        <f t="shared" si="107"/>
        <v>0</v>
      </c>
      <c r="P26">
        <f t="shared" si="107"/>
        <v>0</v>
      </c>
      <c r="Q26">
        <f t="shared" si="107"/>
        <v>0</v>
      </c>
      <c r="R26">
        <f t="shared" si="107"/>
        <v>0</v>
      </c>
      <c r="S26">
        <f t="shared" si="107"/>
        <v>0</v>
      </c>
      <c r="T26">
        <f t="shared" si="107"/>
        <v>0</v>
      </c>
      <c r="U26">
        <f t="shared" si="107"/>
        <v>0</v>
      </c>
      <c r="V26">
        <f t="shared" si="107"/>
        <v>0</v>
      </c>
      <c r="W26">
        <f t="shared" si="77"/>
        <v>0</v>
      </c>
      <c r="X26">
        <f t="shared" si="78"/>
        <v>0</v>
      </c>
      <c r="Y26">
        <f t="shared" si="79"/>
        <v>0</v>
      </c>
      <c r="Z26">
        <f t="shared" si="80"/>
        <v>0</v>
      </c>
      <c r="AA26">
        <f t="shared" si="81"/>
        <v>0</v>
      </c>
      <c r="AB26">
        <f t="shared" si="82"/>
        <v>0</v>
      </c>
      <c r="AC26">
        <f t="shared" si="83"/>
        <v>0</v>
      </c>
      <c r="AD26">
        <f t="shared" si="84"/>
        <v>0</v>
      </c>
      <c r="AE26">
        <f t="shared" si="85"/>
        <v>0</v>
      </c>
      <c r="AF26">
        <f t="shared" si="86"/>
        <v>0</v>
      </c>
      <c r="AG26">
        <f t="shared" si="87"/>
        <v>0</v>
      </c>
      <c r="AH26">
        <f t="shared" si="88"/>
        <v>0</v>
      </c>
      <c r="AI26">
        <f t="shared" si="89"/>
        <v>0</v>
      </c>
      <c r="AJ26">
        <f t="shared" si="90"/>
        <v>0</v>
      </c>
      <c r="AK26">
        <f t="shared" si="91"/>
        <v>0</v>
      </c>
      <c r="AL26">
        <f t="shared" si="92"/>
        <v>0</v>
      </c>
      <c r="AM26">
        <f t="shared" si="93"/>
        <v>0</v>
      </c>
      <c r="AN26">
        <f t="shared" si="94"/>
        <v>0</v>
      </c>
      <c r="AO26">
        <f t="shared" si="95"/>
        <v>0</v>
      </c>
      <c r="AP26">
        <f t="shared" si="96"/>
        <v>0</v>
      </c>
      <c r="AQ26">
        <f t="shared" si="97"/>
        <v>0</v>
      </c>
      <c r="AR26">
        <f t="shared" si="98"/>
        <v>0</v>
      </c>
      <c r="AS26">
        <f t="shared" si="99"/>
        <v>0</v>
      </c>
      <c r="AT26">
        <f t="shared" si="100"/>
        <v>0</v>
      </c>
      <c r="AU26">
        <f t="shared" si="101"/>
        <v>0</v>
      </c>
      <c r="AV26">
        <f t="shared" si="102"/>
        <v>0</v>
      </c>
      <c r="AW26">
        <f t="shared" si="103"/>
        <v>0</v>
      </c>
      <c r="AX26">
        <f t="shared" si="104"/>
        <v>0</v>
      </c>
      <c r="AY26">
        <f t="shared" si="105"/>
        <v>0</v>
      </c>
      <c r="AZ26">
        <f t="shared" si="106"/>
        <v>0</v>
      </c>
    </row>
    <row r="27" spans="1:52" x14ac:dyDescent="0.35">
      <c r="A27" s="2">
        <v>26</v>
      </c>
      <c r="B27" s="4">
        <f>+'Booking form'!E27</f>
        <v>0</v>
      </c>
      <c r="C27" s="4">
        <f>+'Booking form'!F27</f>
        <v>0</v>
      </c>
      <c r="D27">
        <f t="shared" si="39"/>
        <v>0</v>
      </c>
      <c r="E27">
        <f t="shared" si="40"/>
        <v>0</v>
      </c>
      <c r="F27">
        <f t="shared" si="74"/>
        <v>0</v>
      </c>
      <c r="G27">
        <f t="shared" si="75"/>
        <v>0</v>
      </c>
      <c r="H27">
        <f t="shared" si="76"/>
        <v>0</v>
      </c>
      <c r="I27">
        <f t="shared" si="107"/>
        <v>0</v>
      </c>
      <c r="J27">
        <f t="shared" si="107"/>
        <v>0</v>
      </c>
      <c r="K27">
        <f t="shared" si="107"/>
        <v>0</v>
      </c>
      <c r="L27">
        <f t="shared" si="107"/>
        <v>0</v>
      </c>
      <c r="M27">
        <f t="shared" si="107"/>
        <v>0</v>
      </c>
      <c r="N27">
        <f t="shared" si="107"/>
        <v>0</v>
      </c>
      <c r="O27">
        <f t="shared" si="107"/>
        <v>0</v>
      </c>
      <c r="P27">
        <f t="shared" si="107"/>
        <v>0</v>
      </c>
      <c r="Q27">
        <f t="shared" si="107"/>
        <v>0</v>
      </c>
      <c r="R27">
        <f t="shared" si="107"/>
        <v>0</v>
      </c>
      <c r="S27">
        <f t="shared" si="107"/>
        <v>0</v>
      </c>
      <c r="T27">
        <f t="shared" si="107"/>
        <v>0</v>
      </c>
      <c r="U27">
        <f t="shared" si="107"/>
        <v>0</v>
      </c>
      <c r="V27">
        <f t="shared" si="107"/>
        <v>0</v>
      </c>
      <c r="W27">
        <f t="shared" si="77"/>
        <v>0</v>
      </c>
      <c r="X27">
        <f t="shared" si="78"/>
        <v>0</v>
      </c>
      <c r="Y27">
        <f t="shared" si="79"/>
        <v>0</v>
      </c>
      <c r="Z27">
        <f t="shared" si="80"/>
        <v>0</v>
      </c>
      <c r="AA27">
        <f t="shared" si="81"/>
        <v>0</v>
      </c>
      <c r="AB27">
        <f t="shared" si="82"/>
        <v>0</v>
      </c>
      <c r="AC27">
        <f t="shared" si="83"/>
        <v>0</v>
      </c>
      <c r="AD27">
        <f t="shared" si="84"/>
        <v>0</v>
      </c>
      <c r="AE27">
        <f t="shared" si="85"/>
        <v>0</v>
      </c>
      <c r="AF27">
        <f t="shared" si="86"/>
        <v>0</v>
      </c>
      <c r="AG27">
        <f t="shared" si="87"/>
        <v>0</v>
      </c>
      <c r="AH27">
        <f t="shared" si="88"/>
        <v>0</v>
      </c>
      <c r="AI27">
        <f t="shared" si="89"/>
        <v>0</v>
      </c>
      <c r="AJ27">
        <f t="shared" si="90"/>
        <v>0</v>
      </c>
      <c r="AK27">
        <f t="shared" si="91"/>
        <v>0</v>
      </c>
      <c r="AL27">
        <f t="shared" si="92"/>
        <v>0</v>
      </c>
      <c r="AM27">
        <f t="shared" si="93"/>
        <v>0</v>
      </c>
      <c r="AN27">
        <f t="shared" si="94"/>
        <v>0</v>
      </c>
      <c r="AO27">
        <f t="shared" si="95"/>
        <v>0</v>
      </c>
      <c r="AP27">
        <f t="shared" si="96"/>
        <v>0</v>
      </c>
      <c r="AQ27">
        <f t="shared" si="97"/>
        <v>0</v>
      </c>
      <c r="AR27">
        <f t="shared" si="98"/>
        <v>0</v>
      </c>
      <c r="AS27">
        <f t="shared" si="99"/>
        <v>0</v>
      </c>
      <c r="AT27">
        <f t="shared" si="100"/>
        <v>0</v>
      </c>
      <c r="AU27">
        <f t="shared" si="101"/>
        <v>0</v>
      </c>
      <c r="AV27">
        <f t="shared" si="102"/>
        <v>0</v>
      </c>
      <c r="AW27">
        <f t="shared" si="103"/>
        <v>0</v>
      </c>
      <c r="AX27">
        <f t="shared" si="104"/>
        <v>0</v>
      </c>
      <c r="AY27">
        <f t="shared" si="105"/>
        <v>0</v>
      </c>
      <c r="AZ27">
        <f t="shared" si="106"/>
        <v>0</v>
      </c>
    </row>
    <row r="28" spans="1:52" x14ac:dyDescent="0.35">
      <c r="A28" s="2">
        <v>27</v>
      </c>
      <c r="B28" s="4">
        <f>+'Booking form'!E28</f>
        <v>0</v>
      </c>
      <c r="C28" s="4">
        <f>+'Booking form'!F28</f>
        <v>0</v>
      </c>
      <c r="D28">
        <f t="shared" si="39"/>
        <v>0</v>
      </c>
      <c r="E28">
        <f t="shared" si="40"/>
        <v>0</v>
      </c>
      <c r="F28">
        <f t="shared" si="74"/>
        <v>0</v>
      </c>
      <c r="G28">
        <f t="shared" si="75"/>
        <v>0</v>
      </c>
      <c r="H28">
        <f t="shared" si="76"/>
        <v>0</v>
      </c>
      <c r="I28">
        <f t="shared" si="107"/>
        <v>0</v>
      </c>
      <c r="J28">
        <f t="shared" si="107"/>
        <v>0</v>
      </c>
      <c r="K28">
        <f t="shared" si="107"/>
        <v>0</v>
      </c>
      <c r="L28">
        <f t="shared" si="107"/>
        <v>0</v>
      </c>
      <c r="M28">
        <f t="shared" si="107"/>
        <v>0</v>
      </c>
      <c r="N28">
        <f t="shared" si="107"/>
        <v>0</v>
      </c>
      <c r="O28">
        <f t="shared" si="107"/>
        <v>0</v>
      </c>
      <c r="P28">
        <f t="shared" si="107"/>
        <v>0</v>
      </c>
      <c r="Q28">
        <f t="shared" si="107"/>
        <v>0</v>
      </c>
      <c r="R28">
        <f t="shared" si="107"/>
        <v>0</v>
      </c>
      <c r="S28">
        <f t="shared" si="107"/>
        <v>0</v>
      </c>
      <c r="T28">
        <f t="shared" si="107"/>
        <v>0</v>
      </c>
      <c r="U28">
        <f t="shared" si="107"/>
        <v>0</v>
      </c>
      <c r="V28">
        <f t="shared" si="107"/>
        <v>0</v>
      </c>
      <c r="W28">
        <f t="shared" si="77"/>
        <v>0</v>
      </c>
      <c r="X28">
        <f t="shared" si="78"/>
        <v>0</v>
      </c>
      <c r="Y28">
        <f t="shared" si="79"/>
        <v>0</v>
      </c>
      <c r="Z28">
        <f t="shared" si="80"/>
        <v>0</v>
      </c>
      <c r="AA28">
        <f t="shared" si="81"/>
        <v>0</v>
      </c>
      <c r="AB28">
        <f t="shared" si="82"/>
        <v>0</v>
      </c>
      <c r="AC28">
        <f t="shared" si="83"/>
        <v>0</v>
      </c>
      <c r="AD28">
        <f t="shared" si="84"/>
        <v>0</v>
      </c>
      <c r="AE28">
        <f t="shared" si="85"/>
        <v>0</v>
      </c>
      <c r="AF28">
        <f t="shared" si="86"/>
        <v>0</v>
      </c>
      <c r="AG28">
        <f t="shared" si="87"/>
        <v>0</v>
      </c>
      <c r="AH28">
        <f t="shared" si="88"/>
        <v>0</v>
      </c>
      <c r="AI28">
        <f t="shared" si="89"/>
        <v>0</v>
      </c>
      <c r="AJ28">
        <f t="shared" si="90"/>
        <v>0</v>
      </c>
      <c r="AK28">
        <f t="shared" si="91"/>
        <v>0</v>
      </c>
      <c r="AL28">
        <f t="shared" si="92"/>
        <v>0</v>
      </c>
      <c r="AM28">
        <f t="shared" si="93"/>
        <v>0</v>
      </c>
      <c r="AN28">
        <f t="shared" si="94"/>
        <v>0</v>
      </c>
      <c r="AO28">
        <f t="shared" si="95"/>
        <v>0</v>
      </c>
      <c r="AP28">
        <f t="shared" si="96"/>
        <v>0</v>
      </c>
      <c r="AQ28">
        <f t="shared" si="97"/>
        <v>0</v>
      </c>
      <c r="AR28">
        <f t="shared" si="98"/>
        <v>0</v>
      </c>
      <c r="AS28">
        <f t="shared" si="99"/>
        <v>0</v>
      </c>
      <c r="AT28">
        <f t="shared" si="100"/>
        <v>0</v>
      </c>
      <c r="AU28">
        <f t="shared" si="101"/>
        <v>0</v>
      </c>
      <c r="AV28">
        <f t="shared" si="102"/>
        <v>0</v>
      </c>
      <c r="AW28">
        <f t="shared" si="103"/>
        <v>0</v>
      </c>
      <c r="AX28">
        <f t="shared" si="104"/>
        <v>0</v>
      </c>
      <c r="AY28">
        <f t="shared" si="105"/>
        <v>0</v>
      </c>
      <c r="AZ28">
        <f t="shared" si="106"/>
        <v>0</v>
      </c>
    </row>
    <row r="29" spans="1:52" x14ac:dyDescent="0.35">
      <c r="A29" s="2">
        <v>28</v>
      </c>
      <c r="B29" s="4">
        <f>+'Booking form'!E29</f>
        <v>0</v>
      </c>
      <c r="C29" s="4">
        <f>+'Booking form'!F29</f>
        <v>0</v>
      </c>
      <c r="D29">
        <f t="shared" si="39"/>
        <v>0</v>
      </c>
      <c r="E29">
        <f t="shared" si="40"/>
        <v>0</v>
      </c>
      <c r="F29">
        <f t="shared" si="74"/>
        <v>0</v>
      </c>
      <c r="G29">
        <f t="shared" si="75"/>
        <v>0</v>
      </c>
      <c r="H29">
        <f t="shared" si="76"/>
        <v>0</v>
      </c>
      <c r="I29">
        <f t="shared" si="107"/>
        <v>0</v>
      </c>
      <c r="J29">
        <f t="shared" si="107"/>
        <v>0</v>
      </c>
      <c r="K29">
        <f t="shared" si="107"/>
        <v>0</v>
      </c>
      <c r="L29">
        <f t="shared" si="107"/>
        <v>0</v>
      </c>
      <c r="M29">
        <f t="shared" si="107"/>
        <v>0</v>
      </c>
      <c r="N29">
        <f t="shared" si="107"/>
        <v>0</v>
      </c>
      <c r="O29">
        <f t="shared" si="107"/>
        <v>0</v>
      </c>
      <c r="P29">
        <f t="shared" si="107"/>
        <v>0</v>
      </c>
      <c r="Q29">
        <f t="shared" si="107"/>
        <v>0</v>
      </c>
      <c r="R29">
        <f t="shared" si="107"/>
        <v>0</v>
      </c>
      <c r="S29">
        <f t="shared" si="107"/>
        <v>0</v>
      </c>
      <c r="T29">
        <f t="shared" si="107"/>
        <v>0</v>
      </c>
      <c r="U29">
        <f t="shared" si="107"/>
        <v>0</v>
      </c>
      <c r="V29">
        <f t="shared" si="107"/>
        <v>0</v>
      </c>
      <c r="W29">
        <f t="shared" si="77"/>
        <v>0</v>
      </c>
      <c r="X29">
        <f t="shared" si="78"/>
        <v>0</v>
      </c>
      <c r="Y29">
        <f t="shared" si="79"/>
        <v>0</v>
      </c>
      <c r="Z29">
        <f t="shared" si="80"/>
        <v>0</v>
      </c>
      <c r="AA29">
        <f t="shared" si="81"/>
        <v>0</v>
      </c>
      <c r="AB29">
        <f t="shared" si="82"/>
        <v>0</v>
      </c>
      <c r="AC29">
        <f t="shared" si="83"/>
        <v>0</v>
      </c>
      <c r="AD29">
        <f t="shared" si="84"/>
        <v>0</v>
      </c>
      <c r="AE29">
        <f t="shared" si="85"/>
        <v>0</v>
      </c>
      <c r="AF29">
        <f t="shared" si="86"/>
        <v>0</v>
      </c>
      <c r="AG29">
        <f t="shared" si="87"/>
        <v>0</v>
      </c>
      <c r="AH29">
        <f t="shared" si="88"/>
        <v>0</v>
      </c>
      <c r="AI29">
        <f t="shared" si="89"/>
        <v>0</v>
      </c>
      <c r="AJ29">
        <f t="shared" si="90"/>
        <v>0</v>
      </c>
      <c r="AK29">
        <f t="shared" si="91"/>
        <v>0</v>
      </c>
      <c r="AL29">
        <f t="shared" si="92"/>
        <v>0</v>
      </c>
      <c r="AM29">
        <f t="shared" si="93"/>
        <v>0</v>
      </c>
      <c r="AN29">
        <f t="shared" si="94"/>
        <v>0</v>
      </c>
      <c r="AO29">
        <f t="shared" si="95"/>
        <v>0</v>
      </c>
      <c r="AP29">
        <f t="shared" si="96"/>
        <v>0</v>
      </c>
      <c r="AQ29">
        <f t="shared" si="97"/>
        <v>0</v>
      </c>
      <c r="AR29">
        <f t="shared" si="98"/>
        <v>0</v>
      </c>
      <c r="AS29">
        <f t="shared" si="99"/>
        <v>0</v>
      </c>
      <c r="AT29">
        <f t="shared" si="100"/>
        <v>0</v>
      </c>
      <c r="AU29">
        <f t="shared" si="101"/>
        <v>0</v>
      </c>
      <c r="AV29">
        <f t="shared" si="102"/>
        <v>0</v>
      </c>
      <c r="AW29">
        <f t="shared" si="103"/>
        <v>0</v>
      </c>
      <c r="AX29">
        <f t="shared" si="104"/>
        <v>0</v>
      </c>
      <c r="AY29">
        <f t="shared" si="105"/>
        <v>0</v>
      </c>
      <c r="AZ29">
        <f t="shared" si="106"/>
        <v>0</v>
      </c>
    </row>
  </sheetData>
  <sheetProtection algorithmName="SHA-512" hashValue="vpVth0S+wfM6WCBIzc6xRIcKpTZ01/wra8XFGocGO7vr3kc2sVY4ANRcB11e6/qODo7gnLPnYC22xul7cA0AWA==" saltValue="SgNpucvGL1CvajRLXO5lTw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workbookViewId="0">
      <selection activeCell="C13" sqref="C13"/>
    </sheetView>
  </sheetViews>
  <sheetFormatPr defaultRowHeight="14.5" x14ac:dyDescent="0.35"/>
  <sheetData>
    <row r="1" spans="1:13" x14ac:dyDescent="0.35">
      <c r="C1" s="3"/>
    </row>
    <row r="2" spans="1:13" x14ac:dyDescent="0.35">
      <c r="A2" s="26"/>
      <c r="B2" s="42" t="s">
        <v>2</v>
      </c>
      <c r="C2" s="42"/>
      <c r="D2" s="42"/>
      <c r="E2" s="42"/>
      <c r="F2" s="42"/>
      <c r="G2" s="42"/>
      <c r="H2" s="42"/>
      <c r="I2" s="46"/>
      <c r="J2" s="41" t="s">
        <v>3</v>
      </c>
      <c r="K2" s="42"/>
      <c r="L2" s="42"/>
      <c r="M2" s="42"/>
    </row>
    <row r="3" spans="1:13" x14ac:dyDescent="0.35">
      <c r="A3" s="25"/>
      <c r="B3" s="42" t="s">
        <v>4</v>
      </c>
      <c r="C3" s="42"/>
      <c r="D3" s="42" t="s">
        <v>29</v>
      </c>
      <c r="E3" s="42"/>
      <c r="F3" s="42" t="s">
        <v>35</v>
      </c>
      <c r="G3" s="42"/>
      <c r="H3" s="42" t="s">
        <v>30</v>
      </c>
      <c r="I3" s="46"/>
      <c r="J3" s="41" t="s">
        <v>31</v>
      </c>
      <c r="K3" s="42"/>
      <c r="L3" s="42" t="s">
        <v>32</v>
      </c>
      <c r="M3" s="42"/>
    </row>
    <row r="4" spans="1:13" x14ac:dyDescent="0.35">
      <c r="B4" s="2" t="s">
        <v>12</v>
      </c>
      <c r="C4" s="2" t="s">
        <v>13</v>
      </c>
      <c r="D4" s="2" t="s">
        <v>12</v>
      </c>
      <c r="E4" s="2" t="s">
        <v>13</v>
      </c>
      <c r="F4" s="2" t="s">
        <v>12</v>
      </c>
      <c r="G4" s="2" t="s">
        <v>13</v>
      </c>
      <c r="H4" s="2" t="s">
        <v>12</v>
      </c>
      <c r="I4" s="28" t="s">
        <v>13</v>
      </c>
      <c r="J4" s="27" t="s">
        <v>12</v>
      </c>
      <c r="K4" s="2" t="s">
        <v>13</v>
      </c>
      <c r="L4" s="2" t="s">
        <v>12</v>
      </c>
      <c r="M4" s="2" t="s">
        <v>13</v>
      </c>
    </row>
    <row r="5" spans="1:13" x14ac:dyDescent="0.35">
      <c r="A5" s="2" t="s">
        <v>33</v>
      </c>
      <c r="B5" s="2">
        <v>30</v>
      </c>
      <c r="C5" s="2">
        <v>40</v>
      </c>
      <c r="D5" s="2">
        <f>+B5/2</f>
        <v>15</v>
      </c>
      <c r="E5" s="2">
        <f>+C5/2</f>
        <v>20</v>
      </c>
      <c r="F5" s="2">
        <f>+B5</f>
        <v>30</v>
      </c>
      <c r="G5" s="2">
        <f>+C5</f>
        <v>40</v>
      </c>
      <c r="H5" s="2">
        <v>53</v>
      </c>
      <c r="I5" s="28">
        <v>68</v>
      </c>
      <c r="J5" s="27">
        <v>70</v>
      </c>
      <c r="K5" s="2">
        <v>90</v>
      </c>
      <c r="L5" s="2">
        <f>+J5/2</f>
        <v>35</v>
      </c>
      <c r="M5" s="2">
        <f>+K5/2</f>
        <v>45</v>
      </c>
    </row>
    <row r="6" spans="1:13" x14ac:dyDescent="0.35">
      <c r="A6" s="2" t="s">
        <v>34</v>
      </c>
      <c r="B6" s="2">
        <f>+B5</f>
        <v>30</v>
      </c>
      <c r="C6" s="2">
        <f>+C5</f>
        <v>40</v>
      </c>
      <c r="D6" s="2">
        <f t="shared" ref="D6:G6" si="0">+D5</f>
        <v>15</v>
      </c>
      <c r="E6" s="2">
        <f t="shared" si="0"/>
        <v>20</v>
      </c>
      <c r="F6" s="2">
        <f t="shared" si="0"/>
        <v>30</v>
      </c>
      <c r="G6" s="2">
        <f t="shared" si="0"/>
        <v>40</v>
      </c>
      <c r="H6" s="2">
        <f>+B6</f>
        <v>30</v>
      </c>
      <c r="I6" s="28">
        <f>+C6</f>
        <v>40</v>
      </c>
      <c r="J6" s="27">
        <v>53</v>
      </c>
      <c r="K6" s="2">
        <v>68</v>
      </c>
      <c r="L6" s="2">
        <v>27</v>
      </c>
      <c r="M6" s="2">
        <v>34</v>
      </c>
    </row>
    <row r="7" spans="1:13" x14ac:dyDescent="0.35">
      <c r="A7" s="2" t="s">
        <v>6</v>
      </c>
      <c r="B7" s="43">
        <v>20</v>
      </c>
      <c r="C7" s="41"/>
      <c r="D7" s="43">
        <v>15</v>
      </c>
      <c r="E7" s="41"/>
      <c r="F7" s="43">
        <v>20</v>
      </c>
      <c r="G7" s="41"/>
      <c r="H7" s="43">
        <v>20</v>
      </c>
      <c r="I7" s="44"/>
      <c r="J7" s="45">
        <v>40</v>
      </c>
      <c r="K7" s="41"/>
      <c r="L7" s="43">
        <v>20</v>
      </c>
      <c r="M7" s="41"/>
    </row>
  </sheetData>
  <sheetProtection algorithmName="SHA-512" hashValue="/WBfUMP4jzwaHQ4CTko/vwQUusCOQ/pdbsquwhV14AVwYyXNecHvnDtnb3mpHR0dE3LXnMkdu76/vWPmwGPedw==" saltValue="aIjF/jU3ve+q1RCkZdOGWA==" spinCount="100000" sheet="1" objects="1" scenarios="1" selectLockedCells="1" selectUnlockedCells="1"/>
  <mergeCells count="14">
    <mergeCell ref="J2:M2"/>
    <mergeCell ref="J3:K3"/>
    <mergeCell ref="L3:M3"/>
    <mergeCell ref="B7:C7"/>
    <mergeCell ref="D7:E7"/>
    <mergeCell ref="F7:G7"/>
    <mergeCell ref="H7:I7"/>
    <mergeCell ref="J7:K7"/>
    <mergeCell ref="L7:M7"/>
    <mergeCell ref="B3:C3"/>
    <mergeCell ref="D3:E3"/>
    <mergeCell ref="F3:G3"/>
    <mergeCell ref="H3:I3"/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Booking form</vt:lpstr>
      <vt:lpstr>Instructions</vt:lpstr>
      <vt:lpstr>EXAMPLE</vt:lpstr>
      <vt:lpstr>Day list</vt:lpstr>
      <vt:lpstr>Price list</vt:lpstr>
    </vt:vector>
  </TitlesOfParts>
  <Company>Charles Sturt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Allworth, Bruce</dc:creator>
  <cp:lastModifiedBy>Bridget Doyle</cp:lastModifiedBy>
  <cp:lastPrinted>2024-04-04T02:43:39Z</cp:lastPrinted>
  <dcterms:created xsi:type="dcterms:W3CDTF">2018-03-10T05:56:16Z</dcterms:created>
  <dcterms:modified xsi:type="dcterms:W3CDTF">2024-04-04T03:23:50Z</dcterms:modified>
</cp:coreProperties>
</file>